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\Desktop\enero\"/>
    </mc:Choice>
  </mc:AlternateContent>
  <xr:revisionPtr revIDLastSave="0" documentId="8_{506F80BA-5EA8-459A-B776-1C16726758EF}" xr6:coauthVersionLast="47" xr6:coauthVersionMax="47" xr10:uidLastSave="{00000000-0000-0000-0000-000000000000}"/>
  <bookViews>
    <workbookView xWindow="-120" yWindow="-120" windowWidth="20730" windowHeight="11160" xr2:uid="{46FFDDF0-36D9-4FDA-BF56-4147C9C46428}"/>
  </bookViews>
  <sheets>
    <sheet name="Ingresos Reserv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" l="1"/>
  <c r="D40" i="2" s="1"/>
  <c r="R37" i="2"/>
  <c r="F37" i="2"/>
  <c r="E37" i="2"/>
  <c r="C37" i="2"/>
  <c r="R36" i="2"/>
  <c r="R35" i="2" s="1"/>
  <c r="R38" i="2" s="1"/>
  <c r="R40" i="2" s="1"/>
  <c r="Q36" i="2"/>
  <c r="P36" i="2"/>
  <c r="P35" i="2" s="1"/>
  <c r="P38" i="2" s="1"/>
  <c r="P40" i="2" s="1"/>
  <c r="O36" i="2"/>
  <c r="N36" i="2"/>
  <c r="N35" i="2" s="1"/>
  <c r="N38" i="2" s="1"/>
  <c r="N40" i="2" s="1"/>
  <c r="M36" i="2"/>
  <c r="L36" i="2"/>
  <c r="L35" i="2" s="1"/>
  <c r="L38" i="2" s="1"/>
  <c r="L40" i="2" s="1"/>
  <c r="K36" i="2"/>
  <c r="J36" i="2"/>
  <c r="J35" i="2" s="1"/>
  <c r="J38" i="2" s="1"/>
  <c r="J40" i="2" s="1"/>
  <c r="I36" i="2"/>
  <c r="H36" i="2"/>
  <c r="H35" i="2" s="1"/>
  <c r="H38" i="2" s="1"/>
  <c r="H40" i="2" s="1"/>
  <c r="G36" i="2"/>
  <c r="F36" i="2"/>
  <c r="F35" i="2" s="1"/>
  <c r="F38" i="2" s="1"/>
  <c r="F40" i="2" s="1"/>
  <c r="C36" i="2"/>
  <c r="E36" i="2" s="1"/>
  <c r="Q35" i="2"/>
  <c r="Q38" i="2" s="1"/>
  <c r="Q40" i="2" s="1"/>
  <c r="O35" i="2"/>
  <c r="O38" i="2" s="1"/>
  <c r="O40" i="2" s="1"/>
  <c r="M35" i="2"/>
  <c r="M38" i="2" s="1"/>
  <c r="M40" i="2" s="1"/>
  <c r="K35" i="2"/>
  <c r="K38" i="2" s="1"/>
  <c r="K40" i="2" s="1"/>
  <c r="I35" i="2"/>
  <c r="I38" i="2" s="1"/>
  <c r="I40" i="2" s="1"/>
  <c r="G35" i="2"/>
  <c r="G38" i="2" s="1"/>
  <c r="G40" i="2" s="1"/>
  <c r="D33" i="2"/>
  <c r="D41" i="2" s="1"/>
  <c r="D31" i="2"/>
  <c r="R30" i="2"/>
  <c r="S30" i="2" s="1"/>
  <c r="C30" i="2"/>
  <c r="E30" i="2" s="1"/>
  <c r="R29" i="2"/>
  <c r="S29" i="2" s="1"/>
  <c r="C29" i="2"/>
  <c r="E29" i="2" s="1"/>
  <c r="E26" i="2" s="1"/>
  <c r="R28" i="2"/>
  <c r="E28" i="2"/>
  <c r="Q27" i="2"/>
  <c r="P27" i="2"/>
  <c r="O27" i="2"/>
  <c r="N27" i="2"/>
  <c r="M27" i="2"/>
  <c r="L27" i="2"/>
  <c r="K27" i="2"/>
  <c r="J27" i="2"/>
  <c r="I27" i="2"/>
  <c r="H27" i="2"/>
  <c r="G27" i="2"/>
  <c r="F27" i="2"/>
  <c r="R27" i="2" s="1"/>
  <c r="E27" i="2"/>
  <c r="D27" i="2"/>
  <c r="C27" i="2"/>
  <c r="Q26" i="2"/>
  <c r="P26" i="2"/>
  <c r="O26" i="2"/>
  <c r="N26" i="2"/>
  <c r="M26" i="2"/>
  <c r="L26" i="2"/>
  <c r="K26" i="2"/>
  <c r="J26" i="2"/>
  <c r="I26" i="2"/>
  <c r="H26" i="2"/>
  <c r="G26" i="2"/>
  <c r="F26" i="2"/>
  <c r="R26" i="2" s="1"/>
  <c r="D26" i="2"/>
  <c r="C26" i="2"/>
  <c r="R25" i="2"/>
  <c r="E25" i="2"/>
  <c r="R24" i="2"/>
  <c r="E24" i="2"/>
  <c r="Q23" i="2"/>
  <c r="P23" i="2"/>
  <c r="P22" i="2" s="1"/>
  <c r="P21" i="2" s="1"/>
  <c r="P31" i="2" s="1"/>
  <c r="P33" i="2" s="1"/>
  <c r="P41" i="2" s="1"/>
  <c r="O23" i="2"/>
  <c r="N23" i="2"/>
  <c r="N22" i="2" s="1"/>
  <c r="N21" i="2" s="1"/>
  <c r="N31" i="2" s="1"/>
  <c r="N33" i="2" s="1"/>
  <c r="N41" i="2" s="1"/>
  <c r="M23" i="2"/>
  <c r="L23" i="2"/>
  <c r="L22" i="2" s="1"/>
  <c r="L21" i="2" s="1"/>
  <c r="L31" i="2" s="1"/>
  <c r="L33" i="2" s="1"/>
  <c r="L41" i="2" s="1"/>
  <c r="K23" i="2"/>
  <c r="J23" i="2"/>
  <c r="J22" i="2" s="1"/>
  <c r="J21" i="2" s="1"/>
  <c r="J31" i="2" s="1"/>
  <c r="J33" i="2" s="1"/>
  <c r="J41" i="2" s="1"/>
  <c r="I23" i="2"/>
  <c r="H23" i="2"/>
  <c r="H22" i="2" s="1"/>
  <c r="H21" i="2" s="1"/>
  <c r="H31" i="2" s="1"/>
  <c r="H33" i="2" s="1"/>
  <c r="H41" i="2" s="1"/>
  <c r="G23" i="2"/>
  <c r="F23" i="2"/>
  <c r="R23" i="2" s="1"/>
  <c r="E23" i="2"/>
  <c r="C23" i="2"/>
  <c r="C22" i="2" s="1"/>
  <c r="C21" i="2" s="1"/>
  <c r="C31" i="2" s="1"/>
  <c r="C33" i="2" s="1"/>
  <c r="Q22" i="2"/>
  <c r="Q21" i="2" s="1"/>
  <c r="Q31" i="2" s="1"/>
  <c r="Q33" i="2" s="1"/>
  <c r="O22" i="2"/>
  <c r="O21" i="2" s="1"/>
  <c r="O31" i="2" s="1"/>
  <c r="O33" i="2" s="1"/>
  <c r="O41" i="2" s="1"/>
  <c r="M22" i="2"/>
  <c r="M21" i="2" s="1"/>
  <c r="M31" i="2" s="1"/>
  <c r="M33" i="2" s="1"/>
  <c r="K22" i="2"/>
  <c r="K21" i="2" s="1"/>
  <c r="K31" i="2" s="1"/>
  <c r="K33" i="2" s="1"/>
  <c r="K41" i="2" s="1"/>
  <c r="I22" i="2"/>
  <c r="I21" i="2" s="1"/>
  <c r="I31" i="2" s="1"/>
  <c r="I33" i="2" s="1"/>
  <c r="G22" i="2"/>
  <c r="G21" i="2" s="1"/>
  <c r="G31" i="2" s="1"/>
  <c r="G33" i="2" s="1"/>
  <c r="G41" i="2" s="1"/>
  <c r="E22" i="2"/>
  <c r="E21" i="2" s="1"/>
  <c r="E31" i="2" s="1"/>
  <c r="E33" i="2" s="1"/>
  <c r="I41" i="2" l="1"/>
  <c r="M41" i="2"/>
  <c r="Q41" i="2"/>
  <c r="F22" i="2"/>
  <c r="C35" i="2"/>
  <c r="R22" i="2" l="1"/>
  <c r="F21" i="2"/>
  <c r="C38" i="2"/>
  <c r="C40" i="2" s="1"/>
  <c r="E35" i="2"/>
  <c r="E38" i="2" s="1"/>
  <c r="F31" i="2" l="1"/>
  <c r="F33" i="2" s="1"/>
  <c r="R21" i="2"/>
  <c r="R31" i="2" s="1"/>
  <c r="S31" i="2" s="1"/>
  <c r="E40" i="2"/>
  <c r="E41" i="2" s="1"/>
  <c r="C41" i="2"/>
  <c r="F41" i="2" l="1"/>
  <c r="R33" i="2"/>
  <c r="R41" i="2" s="1"/>
  <c r="S41" i="2" s="1"/>
</calcChain>
</file>

<file path=xl/sharedStrings.xml><?xml version="1.0" encoding="utf-8"?>
<sst xmlns="http://schemas.openxmlformats.org/spreadsheetml/2006/main" count="84" uniqueCount="82">
  <si>
    <t>Reservas Presupuestales</t>
  </si>
  <si>
    <t>Presupuesto de Rentas e Ingresos</t>
  </si>
  <si>
    <t>Entidad: UNIDAD ADMINISTRATIVA ESPECIAL DE SERVICIOS PUBLICOS - UAESP</t>
  </si>
  <si>
    <t>Vigencia fiscal 2023</t>
  </si>
  <si>
    <t xml:space="preserve">      </t>
  </si>
  <si>
    <t>Código</t>
  </si>
  <si>
    <t>Concepto</t>
  </si>
  <si>
    <r>
      <t>Recursos que respaldan las Reservas Constituidas</t>
    </r>
    <r>
      <rPr>
        <b/>
        <vertAlign val="superscript"/>
        <sz val="10"/>
        <color indexed="8"/>
        <rFont val="Arial"/>
        <family val="2"/>
      </rPr>
      <t>1/</t>
    </r>
  </si>
  <si>
    <r>
      <t>Modificaciones</t>
    </r>
    <r>
      <rPr>
        <b/>
        <vertAlign val="superscript"/>
        <sz val="10"/>
        <color indexed="8"/>
        <rFont val="Arial"/>
        <family val="2"/>
      </rPr>
      <t>2/</t>
    </r>
  </si>
  <si>
    <r>
      <t>Recursos que respaldan las Reservas Definitvas</t>
    </r>
    <r>
      <rPr>
        <b/>
        <vertAlign val="superscript"/>
        <sz val="10"/>
        <color indexed="8"/>
        <rFont val="Arial"/>
        <family val="2"/>
      </rPr>
      <t>3/</t>
    </r>
  </si>
  <si>
    <t>Recaudo Mes
Enero</t>
  </si>
  <si>
    <t>Recaudo Mes
Febrero</t>
  </si>
  <si>
    <t>Recaudo Mes
Marzo</t>
  </si>
  <si>
    <t>Recaudo Mes
Abril</t>
  </si>
  <si>
    <t>Recaudo Mes
Mayo</t>
  </si>
  <si>
    <t>Recaudo Mes
Junio</t>
  </si>
  <si>
    <t>Recaudo Mes
Julio</t>
  </si>
  <si>
    <t>Recaudo Mes
Agosto</t>
  </si>
  <si>
    <t>Recaudo Mes
Septiembre</t>
  </si>
  <si>
    <t>Recaudo Mes
Octubre</t>
  </si>
  <si>
    <t>Recaudo Mes
Noviembre</t>
  </si>
  <si>
    <t>Recaudo Mes
Diciembre</t>
  </si>
  <si>
    <t>Recaudo Acumulado</t>
  </si>
  <si>
    <t>% Ejec.</t>
  </si>
  <si>
    <t>01</t>
  </si>
  <si>
    <t xml:space="preserve">Ingresos </t>
  </si>
  <si>
    <t>011</t>
  </si>
  <si>
    <t>Ingresos Corrientes</t>
  </si>
  <si>
    <t>01102</t>
  </si>
  <si>
    <t>Ingresos  no tributarios</t>
  </si>
  <si>
    <t>0110203001</t>
  </si>
  <si>
    <t>Multas y Sanciones</t>
  </si>
  <si>
    <t>011020300105</t>
  </si>
  <si>
    <t>Sanciones Administrativas</t>
  </si>
  <si>
    <t>0110206</t>
  </si>
  <si>
    <t>Venta de Bienes y Servicios</t>
  </si>
  <si>
    <t>0110206001</t>
  </si>
  <si>
    <t>Venta de Establecimientos de mercado</t>
  </si>
  <si>
    <t>011020500107020112</t>
  </si>
  <si>
    <t>Servicio de alquiler o arrendamiento con o sin op</t>
  </si>
  <si>
    <t>011020800108</t>
  </si>
  <si>
    <t>Servicios prestados a las empresas y servicios de produccion</t>
  </si>
  <si>
    <t>011020500108030118</t>
  </si>
  <si>
    <t>Servicio de oficinas centrales</t>
  </si>
  <si>
    <t>0110205001090101</t>
  </si>
  <si>
    <t>Servicios Administrativos del Gobierno</t>
  </si>
  <si>
    <t>011020500109010112</t>
  </si>
  <si>
    <t>Servicios ejecutivos de la administracion pública</t>
  </si>
  <si>
    <t>012</t>
  </si>
  <si>
    <t>Recursos de Capital</t>
  </si>
  <si>
    <t>01205</t>
  </si>
  <si>
    <t>Rendimientos Financieros</t>
  </si>
  <si>
    <t>0120502</t>
  </si>
  <si>
    <t>Depositos</t>
  </si>
  <si>
    <t>012050204</t>
  </si>
  <si>
    <t>Recursos propios con destinacion especifica</t>
  </si>
  <si>
    <t>012050205</t>
  </si>
  <si>
    <t>Recursos propios de libre destinacion</t>
  </si>
  <si>
    <t>01210</t>
  </si>
  <si>
    <t>Recursos de Balance</t>
  </si>
  <si>
    <t>0121002</t>
  </si>
  <si>
    <t>Superavit fiscal</t>
  </si>
  <si>
    <t>012100202</t>
  </si>
  <si>
    <t>Ingresos de destinacion especifica</t>
  </si>
  <si>
    <t>012100204</t>
  </si>
  <si>
    <t>No incorporado de Vigencias Anteriores</t>
  </si>
  <si>
    <t>01210020402</t>
  </si>
  <si>
    <t>Ingresos destinacion especifica</t>
  </si>
  <si>
    <t>TOTAL</t>
  </si>
  <si>
    <t>TOTAL  RECURSOS DE CAPITAL</t>
  </si>
  <si>
    <t>015</t>
  </si>
  <si>
    <t>Transferencias Administracion Central</t>
  </si>
  <si>
    <t>01501</t>
  </si>
  <si>
    <t>Aporte Ordinario</t>
  </si>
  <si>
    <t>0150101</t>
  </si>
  <si>
    <t>Vigencia</t>
  </si>
  <si>
    <t>TOTAL  RECURSOS DE BALANCE</t>
  </si>
  <si>
    <t>TOTAL  RECURSOS DE CAPITAL Y DE BALANCE</t>
  </si>
  <si>
    <t>SERGIO ALEJANDRO JIMENEZ GONZALEZ</t>
  </si>
  <si>
    <t>CARLOS MANUEL RIVERA PEREA</t>
  </si>
  <si>
    <t>Responsable de Presupuesto</t>
  </si>
  <si>
    <t>Ordenador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</si>
</sst>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.0_-;\-* #,##0.0_-;_-* &quot;-&quot;?_-;_-@_-"/>
    <numFmt numFmtId="165" formatCode="_(* #,##0.0_);_(* \(#,##0.0\);_(* &quot;-&quot;??_);_(@_)"/>
    <numFmt numFmtId="166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indexed="8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1" applyFont="1"/>
    <xf numFmtId="0" fontId="2" fillId="0" borderId="0" xfId="1"/>
    <xf numFmtId="0" fontId="4" fillId="0" borderId="0" xfId="1" applyFont="1"/>
    <xf numFmtId="3" fontId="4" fillId="0" borderId="0" xfId="1" applyNumberFormat="1" applyFont="1"/>
    <xf numFmtId="4" fontId="4" fillId="0" borderId="0" xfId="1" applyNumberFormat="1" applyFont="1"/>
    <xf numFmtId="0" fontId="3" fillId="0" borderId="0" xfId="1" quotePrefix="1" applyFont="1" applyAlignment="1">
      <alignment horizontal="left"/>
    </xf>
    <xf numFmtId="3" fontId="5" fillId="0" borderId="0" xfId="1" quotePrefix="1" applyNumberFormat="1" applyFont="1"/>
    <xf numFmtId="0" fontId="1" fillId="2" borderId="1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3" fontId="5" fillId="2" borderId="2" xfId="1" applyNumberFormat="1" applyFont="1" applyFill="1" applyBorder="1" applyAlignment="1">
      <alignment horizontal="center" vertical="center" wrapText="1"/>
    </xf>
    <xf numFmtId="3" fontId="5" fillId="2" borderId="2" xfId="1" quotePrefix="1" applyNumberFormat="1" applyFont="1" applyFill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9" fontId="2" fillId="0" borderId="0" xfId="1" applyNumberFormat="1"/>
    <xf numFmtId="0" fontId="1" fillId="0" borderId="0" xfId="1" applyFont="1"/>
    <xf numFmtId="49" fontId="2" fillId="3" borderId="0" xfId="1" applyNumberFormat="1" applyFill="1"/>
    <xf numFmtId="0" fontId="2" fillId="3" borderId="0" xfId="1" applyFill="1"/>
    <xf numFmtId="164" fontId="4" fillId="0" borderId="0" xfId="1" applyNumberFormat="1" applyFont="1"/>
    <xf numFmtId="3" fontId="4" fillId="0" borderId="4" xfId="2" applyNumberFormat="1" applyFont="1" applyFill="1" applyBorder="1"/>
    <xf numFmtId="4" fontId="4" fillId="0" borderId="5" xfId="3" applyNumberFormat="1" applyFont="1" applyFill="1" applyBorder="1"/>
    <xf numFmtId="165" fontId="4" fillId="3" borderId="0" xfId="1" applyNumberFormat="1" applyFont="1" applyFill="1"/>
    <xf numFmtId="0" fontId="4" fillId="3" borderId="0" xfId="1" applyFont="1" applyFill="1"/>
    <xf numFmtId="3" fontId="4" fillId="3" borderId="0" xfId="1" applyNumberFormat="1" applyFont="1" applyFill="1"/>
    <xf numFmtId="3" fontId="4" fillId="3" borderId="4" xfId="2" applyNumberFormat="1" applyFont="1" applyFill="1" applyBorder="1"/>
    <xf numFmtId="4" fontId="4" fillId="3" borderId="5" xfId="3" applyNumberFormat="1" applyFont="1" applyFill="1" applyBorder="1"/>
    <xf numFmtId="165" fontId="4" fillId="0" borderId="0" xfId="1" applyNumberFormat="1" applyFont="1"/>
    <xf numFmtId="0" fontId="1" fillId="4" borderId="6" xfId="1" applyFont="1" applyFill="1" applyBorder="1" applyAlignment="1">
      <alignment vertical="center"/>
    </xf>
    <xf numFmtId="0" fontId="2" fillId="5" borderId="0" xfId="1" applyFill="1"/>
    <xf numFmtId="165" fontId="4" fillId="5" borderId="0" xfId="1" applyNumberFormat="1" applyFont="1" applyFill="1"/>
    <xf numFmtId="3" fontId="4" fillId="5" borderId="0" xfId="1" applyNumberFormat="1" applyFont="1" applyFill="1"/>
    <xf numFmtId="0" fontId="2" fillId="0" borderId="6" xfId="1" applyBorder="1"/>
    <xf numFmtId="0" fontId="1" fillId="6" borderId="7" xfId="1" applyFont="1" applyFill="1" applyBorder="1" applyAlignment="1">
      <alignment vertical="center"/>
    </xf>
    <xf numFmtId="0" fontId="2" fillId="6" borderId="0" xfId="1" applyFill="1"/>
    <xf numFmtId="165" fontId="4" fillId="6" borderId="0" xfId="1" applyNumberFormat="1" applyFont="1" applyFill="1"/>
    <xf numFmtId="3" fontId="4" fillId="6" borderId="0" xfId="1" applyNumberFormat="1" applyFont="1" applyFill="1"/>
    <xf numFmtId="3" fontId="4" fillId="6" borderId="4" xfId="2" applyNumberFormat="1" applyFont="1" applyFill="1" applyBorder="1"/>
    <xf numFmtId="0" fontId="1" fillId="0" borderId="0" xfId="1" applyFont="1" applyAlignment="1">
      <alignment vertical="center"/>
    </xf>
    <xf numFmtId="0" fontId="2" fillId="4" borderId="0" xfId="1" applyFill="1"/>
    <xf numFmtId="165" fontId="4" fillId="4" borderId="0" xfId="1" applyNumberFormat="1" applyFont="1" applyFill="1"/>
    <xf numFmtId="3" fontId="4" fillId="4" borderId="0" xfId="1" applyNumberFormat="1" applyFont="1" applyFill="1"/>
    <xf numFmtId="0" fontId="1" fillId="7" borderId="7" xfId="1" applyFont="1" applyFill="1" applyBorder="1" applyAlignment="1">
      <alignment vertical="center"/>
    </xf>
    <xf numFmtId="0" fontId="2" fillId="7" borderId="0" xfId="1" applyFill="1"/>
    <xf numFmtId="164" fontId="4" fillId="7" borderId="0" xfId="1" applyNumberFormat="1" applyFont="1" applyFill="1"/>
    <xf numFmtId="3" fontId="4" fillId="7" borderId="0" xfId="1" applyNumberFormat="1" applyFont="1" applyFill="1"/>
    <xf numFmtId="166" fontId="4" fillId="0" borderId="0" xfId="4" applyNumberFormat="1" applyFont="1"/>
    <xf numFmtId="0" fontId="5" fillId="0" borderId="8" xfId="1" quotePrefix="1" applyFont="1" applyBorder="1" applyAlignment="1">
      <alignment wrapText="1"/>
    </xf>
    <xf numFmtId="0" fontId="3" fillId="0" borderId="0" xfId="1" quotePrefix="1" applyFont="1" applyAlignment="1">
      <alignment wrapText="1"/>
    </xf>
    <xf numFmtId="3" fontId="5" fillId="0" borderId="0" xfId="1" applyNumberFormat="1" applyFont="1"/>
    <xf numFmtId="0" fontId="5" fillId="0" borderId="0" xfId="1" applyFont="1"/>
    <xf numFmtId="3" fontId="5" fillId="0" borderId="0" xfId="1" applyNumberFormat="1" applyFont="1" applyAlignment="1">
      <alignment horizontal="center"/>
    </xf>
  </cellXfs>
  <cellStyles count="5">
    <cellStyle name="Millares [0] 2" xfId="4" xr:uid="{38817EEC-63F9-4707-8DFC-DB1C43672BBE}"/>
    <cellStyle name="Millares 2" xfId="2" xr:uid="{397D4A19-176B-440C-B557-3AB26895DA03}"/>
    <cellStyle name="Normal" xfId="0" builtinId="0"/>
    <cellStyle name="Normal 2" xfId="1" xr:uid="{0EE94A03-FB49-4D4D-99EC-5693A946D01E}"/>
    <cellStyle name="Porcentaje 2" xfId="3" xr:uid="{013236C6-8AB9-4A00-9FF2-0D1DB45F66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5086A-031A-45CA-8170-9F13F7DD26D3}">
  <dimension ref="A2:T47"/>
  <sheetViews>
    <sheetView tabSelected="1" topLeftCell="A8" workbookViewId="0">
      <selection activeCell="B42" sqref="B42"/>
    </sheetView>
  </sheetViews>
  <sheetFormatPr baseColWidth="10" defaultRowHeight="12.75" x14ac:dyDescent="0.2"/>
  <cols>
    <col min="1" max="1" width="24" style="2" customWidth="1"/>
    <col min="2" max="2" width="55.28515625" style="2" customWidth="1"/>
    <col min="3" max="3" width="20.140625" style="3" customWidth="1"/>
    <col min="4" max="4" width="25.7109375" style="3" customWidth="1"/>
    <col min="5" max="5" width="16.85546875" style="4" customWidth="1"/>
    <col min="6" max="6" width="16.5703125" style="4" bestFit="1" customWidth="1"/>
    <col min="7" max="17" width="0" style="4" hidden="1" customWidth="1"/>
    <col min="18" max="18" width="15.28515625" style="4" customWidth="1"/>
    <col min="19" max="19" width="11.42578125" style="5"/>
    <col min="20" max="20" width="11.42578125" style="3"/>
    <col min="21" max="16384" width="11.42578125" style="2"/>
  </cols>
  <sheetData>
    <row r="2" spans="1:19" ht="15.75" x14ac:dyDescent="0.25">
      <c r="A2" s="1" t="s">
        <v>0</v>
      </c>
    </row>
    <row r="3" spans="1:19" ht="15.75" x14ac:dyDescent="0.25">
      <c r="A3" s="1" t="s">
        <v>1</v>
      </c>
    </row>
    <row r="4" spans="1:19" ht="15.75" x14ac:dyDescent="0.25">
      <c r="A4" s="1" t="s">
        <v>2</v>
      </c>
    </row>
    <row r="5" spans="1:19" ht="15.75" x14ac:dyDescent="0.25">
      <c r="A5" s="6" t="s">
        <v>3</v>
      </c>
      <c r="E5" s="4" t="s">
        <v>4</v>
      </c>
      <c r="N5" s="7"/>
    </row>
    <row r="7" spans="1:19" ht="93" customHeight="1" x14ac:dyDescent="0.2">
      <c r="A7" s="8" t="s">
        <v>5</v>
      </c>
      <c r="B7" s="9" t="s">
        <v>6</v>
      </c>
      <c r="C7" s="10" t="s">
        <v>7</v>
      </c>
      <c r="D7" s="10" t="s">
        <v>8</v>
      </c>
      <c r="E7" s="11" t="s">
        <v>9</v>
      </c>
      <c r="F7" s="11" t="s">
        <v>10</v>
      </c>
      <c r="G7" s="12" t="s">
        <v>11</v>
      </c>
      <c r="H7" s="12" t="s">
        <v>12</v>
      </c>
      <c r="I7" s="11" t="s">
        <v>13</v>
      </c>
      <c r="J7" s="11" t="s">
        <v>14</v>
      </c>
      <c r="K7" s="11" t="s">
        <v>15</v>
      </c>
      <c r="L7" s="11" t="s">
        <v>16</v>
      </c>
      <c r="M7" s="11" t="s">
        <v>17</v>
      </c>
      <c r="N7" s="11" t="s">
        <v>18</v>
      </c>
      <c r="O7" s="11" t="s">
        <v>19</v>
      </c>
      <c r="P7" s="11" t="s">
        <v>20</v>
      </c>
      <c r="Q7" s="11" t="s">
        <v>21</v>
      </c>
      <c r="R7" s="11" t="s">
        <v>22</v>
      </c>
      <c r="S7" s="13" t="s">
        <v>23</v>
      </c>
    </row>
    <row r="9" spans="1:19" hidden="1" x14ac:dyDescent="0.2">
      <c r="A9" s="14" t="s">
        <v>24</v>
      </c>
      <c r="B9" s="2" t="s">
        <v>25</v>
      </c>
    </row>
    <row r="10" spans="1:19" ht="15" hidden="1" x14ac:dyDescent="0.25">
      <c r="A10" s="14" t="s">
        <v>26</v>
      </c>
      <c r="B10" s="15" t="s">
        <v>27</v>
      </c>
    </row>
    <row r="11" spans="1:19" hidden="1" x14ac:dyDescent="0.2">
      <c r="A11" s="14" t="s">
        <v>28</v>
      </c>
      <c r="B11" s="2" t="s">
        <v>29</v>
      </c>
    </row>
    <row r="12" spans="1:19" hidden="1" x14ac:dyDescent="0.2">
      <c r="A12" s="14" t="s">
        <v>30</v>
      </c>
      <c r="B12" s="2" t="s">
        <v>31</v>
      </c>
    </row>
    <row r="13" spans="1:19" hidden="1" x14ac:dyDescent="0.2">
      <c r="A13" s="16" t="s">
        <v>32</v>
      </c>
      <c r="B13" s="17" t="s">
        <v>33</v>
      </c>
    </row>
    <row r="14" spans="1:19" hidden="1" x14ac:dyDescent="0.2">
      <c r="A14" s="14" t="s">
        <v>34</v>
      </c>
      <c r="B14" s="2" t="s">
        <v>35</v>
      </c>
    </row>
    <row r="15" spans="1:19" hidden="1" x14ac:dyDescent="0.2">
      <c r="A15" s="14" t="s">
        <v>36</v>
      </c>
      <c r="B15" s="2" t="s">
        <v>37</v>
      </c>
    </row>
    <row r="16" spans="1:19" hidden="1" x14ac:dyDescent="0.2">
      <c r="A16" s="16" t="s">
        <v>38</v>
      </c>
      <c r="B16" s="17" t="s">
        <v>39</v>
      </c>
    </row>
    <row r="17" spans="1:19" hidden="1" x14ac:dyDescent="0.2">
      <c r="A17" s="14" t="s">
        <v>40</v>
      </c>
      <c r="B17" s="2" t="s">
        <v>41</v>
      </c>
    </row>
    <row r="18" spans="1:19" hidden="1" x14ac:dyDescent="0.2">
      <c r="A18" s="16" t="s">
        <v>42</v>
      </c>
      <c r="B18" s="17" t="s">
        <v>43</v>
      </c>
    </row>
    <row r="19" spans="1:19" hidden="1" x14ac:dyDescent="0.2">
      <c r="A19" s="14" t="s">
        <v>44</v>
      </c>
      <c r="B19" s="2" t="s">
        <v>45</v>
      </c>
    </row>
    <row r="20" spans="1:19" hidden="1" x14ac:dyDescent="0.2">
      <c r="A20" s="16" t="s">
        <v>46</v>
      </c>
      <c r="B20" s="17" t="s">
        <v>47</v>
      </c>
    </row>
    <row r="21" spans="1:19" ht="15" x14ac:dyDescent="0.25">
      <c r="A21" s="14" t="s">
        <v>48</v>
      </c>
      <c r="B21" s="15" t="s">
        <v>49</v>
      </c>
      <c r="C21" s="18">
        <f>+C22+C26</f>
        <v>15976499289</v>
      </c>
      <c r="E21" s="4">
        <f>+E22+E26</f>
        <v>15976499289</v>
      </c>
      <c r="F21" s="18">
        <f t="shared" ref="F21:Q21" si="0">+F22+F26</f>
        <v>1512870</v>
      </c>
      <c r="G21" s="18">
        <f t="shared" si="0"/>
        <v>0</v>
      </c>
      <c r="H21" s="18">
        <f t="shared" si="0"/>
        <v>0</v>
      </c>
      <c r="I21" s="18">
        <f t="shared" si="0"/>
        <v>0</v>
      </c>
      <c r="J21" s="18">
        <f t="shared" si="0"/>
        <v>0</v>
      </c>
      <c r="K21" s="18">
        <f t="shared" si="0"/>
        <v>0</v>
      </c>
      <c r="L21" s="18">
        <f t="shared" si="0"/>
        <v>0</v>
      </c>
      <c r="M21" s="18">
        <f t="shared" si="0"/>
        <v>0</v>
      </c>
      <c r="N21" s="18">
        <f t="shared" si="0"/>
        <v>0</v>
      </c>
      <c r="O21" s="18">
        <f t="shared" si="0"/>
        <v>0</v>
      </c>
      <c r="P21" s="18">
        <f t="shared" si="0"/>
        <v>0</v>
      </c>
      <c r="Q21" s="18">
        <f t="shared" si="0"/>
        <v>0</v>
      </c>
      <c r="R21" s="19">
        <f>SUM(F21:Q21)</f>
        <v>1512870</v>
      </c>
      <c r="S21" s="20">
        <v>0</v>
      </c>
    </row>
    <row r="22" spans="1:19" x14ac:dyDescent="0.2">
      <c r="A22" s="14" t="s">
        <v>50</v>
      </c>
      <c r="B22" s="2" t="s">
        <v>51</v>
      </c>
      <c r="C22" s="18">
        <f>+C23</f>
        <v>880925322</v>
      </c>
      <c r="E22" s="4">
        <f>+E23</f>
        <v>880925322</v>
      </c>
      <c r="F22" s="18">
        <f t="shared" ref="F22:Q22" si="1">+F23</f>
        <v>0</v>
      </c>
      <c r="G22" s="18">
        <f t="shared" si="1"/>
        <v>0</v>
      </c>
      <c r="H22" s="18">
        <f t="shared" si="1"/>
        <v>0</v>
      </c>
      <c r="I22" s="18">
        <f t="shared" si="1"/>
        <v>0</v>
      </c>
      <c r="J22" s="18">
        <f t="shared" si="1"/>
        <v>0</v>
      </c>
      <c r="K22" s="18">
        <f t="shared" si="1"/>
        <v>0</v>
      </c>
      <c r="L22" s="18">
        <f t="shared" si="1"/>
        <v>0</v>
      </c>
      <c r="M22" s="18">
        <f t="shared" si="1"/>
        <v>0</v>
      </c>
      <c r="N22" s="18">
        <f t="shared" si="1"/>
        <v>0</v>
      </c>
      <c r="O22" s="18">
        <f t="shared" si="1"/>
        <v>0</v>
      </c>
      <c r="P22" s="18">
        <f t="shared" si="1"/>
        <v>0</v>
      </c>
      <c r="Q22" s="18">
        <f t="shared" si="1"/>
        <v>0</v>
      </c>
      <c r="R22" s="19">
        <f t="shared" ref="R22:R37" si="2">SUM(F22:Q22)</f>
        <v>0</v>
      </c>
      <c r="S22" s="20">
        <v>0</v>
      </c>
    </row>
    <row r="23" spans="1:19" x14ac:dyDescent="0.2">
      <c r="A23" s="14" t="s">
        <v>52</v>
      </c>
      <c r="B23" s="2" t="s">
        <v>53</v>
      </c>
      <c r="C23" s="18">
        <f>+C24+C25</f>
        <v>880925322</v>
      </c>
      <c r="E23" s="4">
        <f>+E24+E25</f>
        <v>880925322</v>
      </c>
      <c r="F23" s="18">
        <f t="shared" ref="F23:Q23" si="3">+F24+F25</f>
        <v>0</v>
      </c>
      <c r="G23" s="18">
        <f t="shared" si="3"/>
        <v>0</v>
      </c>
      <c r="H23" s="18">
        <f t="shared" si="3"/>
        <v>0</v>
      </c>
      <c r="I23" s="18">
        <f t="shared" si="3"/>
        <v>0</v>
      </c>
      <c r="J23" s="18">
        <f t="shared" si="3"/>
        <v>0</v>
      </c>
      <c r="K23" s="18">
        <f t="shared" si="3"/>
        <v>0</v>
      </c>
      <c r="L23" s="18">
        <f t="shared" si="3"/>
        <v>0</v>
      </c>
      <c r="M23" s="18">
        <f t="shared" si="3"/>
        <v>0</v>
      </c>
      <c r="N23" s="18">
        <f t="shared" si="3"/>
        <v>0</v>
      </c>
      <c r="O23" s="18">
        <f t="shared" si="3"/>
        <v>0</v>
      </c>
      <c r="P23" s="18">
        <f t="shared" si="3"/>
        <v>0</v>
      </c>
      <c r="Q23" s="18">
        <f t="shared" si="3"/>
        <v>0</v>
      </c>
      <c r="R23" s="19">
        <f t="shared" si="2"/>
        <v>0</v>
      </c>
      <c r="S23" s="20">
        <v>0</v>
      </c>
    </row>
    <row r="24" spans="1:19" x14ac:dyDescent="0.2">
      <c r="A24" s="16" t="s">
        <v>54</v>
      </c>
      <c r="B24" s="17" t="s">
        <v>55</v>
      </c>
      <c r="C24" s="21">
        <v>859479322</v>
      </c>
      <c r="D24" s="22"/>
      <c r="E24" s="23">
        <f>+C24+D24</f>
        <v>859479322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4">
        <f t="shared" si="2"/>
        <v>0</v>
      </c>
      <c r="S24" s="25">
        <v>0</v>
      </c>
    </row>
    <row r="25" spans="1:19" x14ac:dyDescent="0.2">
      <c r="A25" s="16" t="s">
        <v>56</v>
      </c>
      <c r="B25" s="17" t="s">
        <v>57</v>
      </c>
      <c r="C25" s="21">
        <v>21446000</v>
      </c>
      <c r="D25" s="22"/>
      <c r="E25" s="23">
        <f>+C25+D25</f>
        <v>21446000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4">
        <f t="shared" si="2"/>
        <v>0</v>
      </c>
      <c r="S25" s="25">
        <v>0</v>
      </c>
    </row>
    <row r="26" spans="1:19" x14ac:dyDescent="0.2">
      <c r="A26" s="14" t="s">
        <v>58</v>
      </c>
      <c r="B26" s="2" t="s">
        <v>59</v>
      </c>
      <c r="C26" s="26">
        <f>+C27+C29</f>
        <v>15095573967</v>
      </c>
      <c r="D26" s="26">
        <f>+D27+D29</f>
        <v>0</v>
      </c>
      <c r="E26" s="4">
        <f>+E27+E29</f>
        <v>15095573967</v>
      </c>
      <c r="F26" s="4">
        <f t="shared" ref="F26:Q27" si="4">+F27</f>
        <v>1512870</v>
      </c>
      <c r="G26" s="4">
        <f t="shared" si="4"/>
        <v>0</v>
      </c>
      <c r="H26" s="4">
        <f t="shared" si="4"/>
        <v>0</v>
      </c>
      <c r="I26" s="4">
        <f t="shared" si="4"/>
        <v>0</v>
      </c>
      <c r="J26" s="4">
        <f t="shared" si="4"/>
        <v>0</v>
      </c>
      <c r="K26" s="4">
        <f t="shared" si="4"/>
        <v>0</v>
      </c>
      <c r="L26" s="4">
        <f t="shared" si="4"/>
        <v>0</v>
      </c>
      <c r="M26" s="4">
        <f t="shared" si="4"/>
        <v>0</v>
      </c>
      <c r="N26" s="4">
        <f t="shared" si="4"/>
        <v>0</v>
      </c>
      <c r="O26" s="4">
        <f t="shared" si="4"/>
        <v>0</v>
      </c>
      <c r="P26" s="4">
        <f t="shared" si="4"/>
        <v>0</v>
      </c>
      <c r="Q26" s="4">
        <f t="shared" si="4"/>
        <v>0</v>
      </c>
      <c r="R26" s="19">
        <f t="shared" si="2"/>
        <v>1512870</v>
      </c>
      <c r="S26" s="20">
        <v>0</v>
      </c>
    </row>
    <row r="27" spans="1:19" x14ac:dyDescent="0.2">
      <c r="A27" s="14" t="s">
        <v>60</v>
      </c>
      <c r="B27" s="2" t="s">
        <v>61</v>
      </c>
      <c r="C27" s="26">
        <f>+C28</f>
        <v>12093462919</v>
      </c>
      <c r="D27" s="26">
        <f>+D28</f>
        <v>0</v>
      </c>
      <c r="E27" s="4">
        <f>+E28</f>
        <v>12093462919</v>
      </c>
      <c r="F27" s="4">
        <f t="shared" si="4"/>
        <v>1512870</v>
      </c>
      <c r="G27" s="4">
        <f t="shared" si="4"/>
        <v>0</v>
      </c>
      <c r="H27" s="4">
        <f t="shared" si="4"/>
        <v>0</v>
      </c>
      <c r="I27" s="4">
        <f t="shared" si="4"/>
        <v>0</v>
      </c>
      <c r="J27" s="4">
        <f t="shared" si="4"/>
        <v>0</v>
      </c>
      <c r="K27" s="4">
        <f t="shared" si="4"/>
        <v>0</v>
      </c>
      <c r="L27" s="4">
        <f t="shared" si="4"/>
        <v>0</v>
      </c>
      <c r="M27" s="4">
        <f t="shared" si="4"/>
        <v>0</v>
      </c>
      <c r="N27" s="4">
        <f t="shared" si="4"/>
        <v>0</v>
      </c>
      <c r="O27" s="4">
        <f t="shared" si="4"/>
        <v>0</v>
      </c>
      <c r="P27" s="4">
        <f t="shared" si="4"/>
        <v>0</v>
      </c>
      <c r="Q27" s="4">
        <f t="shared" si="4"/>
        <v>0</v>
      </c>
      <c r="R27" s="19">
        <f t="shared" si="2"/>
        <v>1512870</v>
      </c>
      <c r="S27" s="20">
        <v>0</v>
      </c>
    </row>
    <row r="28" spans="1:19" x14ac:dyDescent="0.2">
      <c r="A28" s="16" t="s">
        <v>62</v>
      </c>
      <c r="B28" s="17" t="s">
        <v>63</v>
      </c>
      <c r="C28" s="21">
        <v>12093462919</v>
      </c>
      <c r="D28" s="22"/>
      <c r="E28" s="23">
        <f t="shared" ref="E28:E37" si="5">+C28+D28</f>
        <v>12093462919</v>
      </c>
      <c r="F28" s="23">
        <v>1512870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4">
        <f t="shared" si="2"/>
        <v>1512870</v>
      </c>
      <c r="S28" s="25">
        <v>0</v>
      </c>
    </row>
    <row r="29" spans="1:19" x14ac:dyDescent="0.2">
      <c r="A29" s="14" t="s">
        <v>64</v>
      </c>
      <c r="B29" s="2" t="s">
        <v>65</v>
      </c>
      <c r="C29" s="26">
        <f>+C30</f>
        <v>3002111048</v>
      </c>
      <c r="E29" s="4">
        <f t="shared" si="5"/>
        <v>3002111048</v>
      </c>
      <c r="R29" s="19">
        <f t="shared" si="2"/>
        <v>0</v>
      </c>
      <c r="S29" s="20">
        <f t="shared" ref="S29:S31" si="6">R29/C29</f>
        <v>0</v>
      </c>
    </row>
    <row r="30" spans="1:19" x14ac:dyDescent="0.2">
      <c r="A30" s="16" t="s">
        <v>66</v>
      </c>
      <c r="B30" s="17" t="s">
        <v>67</v>
      </c>
      <c r="C30" s="21">
        <f>1581691048+1420420000</f>
        <v>3002111048</v>
      </c>
      <c r="D30" s="21"/>
      <c r="E30" s="23">
        <f t="shared" si="5"/>
        <v>3002111048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4">
        <f t="shared" si="2"/>
        <v>0</v>
      </c>
      <c r="S30" s="25">
        <f t="shared" si="6"/>
        <v>0</v>
      </c>
    </row>
    <row r="31" spans="1:19" ht="15" x14ac:dyDescent="0.2">
      <c r="A31" s="27" t="s">
        <v>68</v>
      </c>
      <c r="B31" s="28"/>
      <c r="C31" s="29">
        <f>+C21</f>
        <v>15976499289</v>
      </c>
      <c r="D31" s="29">
        <f t="shared" ref="D31:R31" si="7">+D21</f>
        <v>0</v>
      </c>
      <c r="E31" s="30">
        <f t="shared" si="7"/>
        <v>15976499289</v>
      </c>
      <c r="F31" s="30">
        <f t="shared" si="7"/>
        <v>1512870</v>
      </c>
      <c r="G31" s="30">
        <f t="shared" si="7"/>
        <v>0</v>
      </c>
      <c r="H31" s="30">
        <f t="shared" si="7"/>
        <v>0</v>
      </c>
      <c r="I31" s="30">
        <f t="shared" si="7"/>
        <v>0</v>
      </c>
      <c r="J31" s="30">
        <f t="shared" si="7"/>
        <v>0</v>
      </c>
      <c r="K31" s="30">
        <f t="shared" si="7"/>
        <v>0</v>
      </c>
      <c r="L31" s="30">
        <f t="shared" si="7"/>
        <v>0</v>
      </c>
      <c r="M31" s="30">
        <f t="shared" si="7"/>
        <v>0</v>
      </c>
      <c r="N31" s="30">
        <f t="shared" si="7"/>
        <v>0</v>
      </c>
      <c r="O31" s="30">
        <f t="shared" si="7"/>
        <v>0</v>
      </c>
      <c r="P31" s="30">
        <f t="shared" si="7"/>
        <v>0</v>
      </c>
      <c r="Q31" s="30">
        <f t="shared" si="7"/>
        <v>0</v>
      </c>
      <c r="R31" s="30">
        <f t="shared" si="7"/>
        <v>1512870</v>
      </c>
      <c r="S31" s="25">
        <f t="shared" si="6"/>
        <v>9.4693460227649999E-5</v>
      </c>
    </row>
    <row r="32" spans="1:19" x14ac:dyDescent="0.2">
      <c r="A32" s="31"/>
      <c r="C32" s="26"/>
    </row>
    <row r="33" spans="1:20" ht="15" x14ac:dyDescent="0.2">
      <c r="A33" s="32" t="s">
        <v>69</v>
      </c>
      <c r="B33" s="33"/>
      <c r="C33" s="34">
        <f>+C31</f>
        <v>15976499289</v>
      </c>
      <c r="D33" s="34">
        <f t="shared" ref="D33:Q33" si="8">+D31</f>
        <v>0</v>
      </c>
      <c r="E33" s="35">
        <f t="shared" si="8"/>
        <v>15976499289</v>
      </c>
      <c r="F33" s="35">
        <f t="shared" si="8"/>
        <v>1512870</v>
      </c>
      <c r="G33" s="35">
        <f t="shared" si="8"/>
        <v>0</v>
      </c>
      <c r="H33" s="35">
        <f t="shared" si="8"/>
        <v>0</v>
      </c>
      <c r="I33" s="35">
        <f t="shared" si="8"/>
        <v>0</v>
      </c>
      <c r="J33" s="35">
        <f t="shared" si="8"/>
        <v>0</v>
      </c>
      <c r="K33" s="35">
        <f t="shared" si="8"/>
        <v>0</v>
      </c>
      <c r="L33" s="35">
        <f t="shared" si="8"/>
        <v>0</v>
      </c>
      <c r="M33" s="35">
        <f t="shared" si="8"/>
        <v>0</v>
      </c>
      <c r="N33" s="35">
        <f t="shared" si="8"/>
        <v>0</v>
      </c>
      <c r="O33" s="35">
        <f t="shared" si="8"/>
        <v>0</v>
      </c>
      <c r="P33" s="35">
        <f t="shared" si="8"/>
        <v>0</v>
      </c>
      <c r="Q33" s="35">
        <f t="shared" si="8"/>
        <v>0</v>
      </c>
      <c r="R33" s="36">
        <f>SUM(F33:Q33)</f>
        <v>1512870</v>
      </c>
      <c r="S33" s="25">
        <v>0</v>
      </c>
    </row>
    <row r="34" spans="1:20" ht="15" x14ac:dyDescent="0.2">
      <c r="A34" s="37"/>
      <c r="C34" s="26"/>
      <c r="D34" s="26"/>
      <c r="R34" s="19"/>
    </row>
    <row r="35" spans="1:20" ht="15" x14ac:dyDescent="0.25">
      <c r="A35" s="14" t="s">
        <v>70</v>
      </c>
      <c r="B35" s="15" t="s">
        <v>71</v>
      </c>
      <c r="C35" s="26">
        <f>+C36</f>
        <v>61682443352</v>
      </c>
      <c r="E35" s="4">
        <f t="shared" si="5"/>
        <v>61682443352</v>
      </c>
      <c r="F35" s="4">
        <f>+F36</f>
        <v>1042680404</v>
      </c>
      <c r="G35" s="26">
        <f t="shared" ref="G35:R36" si="9">+G36</f>
        <v>0</v>
      </c>
      <c r="H35" s="26">
        <f t="shared" si="9"/>
        <v>0</v>
      </c>
      <c r="I35" s="26">
        <f t="shared" si="9"/>
        <v>0</v>
      </c>
      <c r="J35" s="26">
        <f t="shared" si="9"/>
        <v>0</v>
      </c>
      <c r="K35" s="26">
        <f t="shared" si="9"/>
        <v>0</v>
      </c>
      <c r="L35" s="26">
        <f t="shared" si="9"/>
        <v>0</v>
      </c>
      <c r="M35" s="26">
        <f t="shared" si="9"/>
        <v>0</v>
      </c>
      <c r="N35" s="26">
        <f t="shared" si="9"/>
        <v>0</v>
      </c>
      <c r="O35" s="26">
        <f t="shared" si="9"/>
        <v>0</v>
      </c>
      <c r="P35" s="26">
        <f t="shared" si="9"/>
        <v>0</v>
      </c>
      <c r="Q35" s="26">
        <f t="shared" si="9"/>
        <v>0</v>
      </c>
      <c r="R35" s="4">
        <f t="shared" si="9"/>
        <v>1042680404</v>
      </c>
      <c r="S35" s="20">
        <v>0</v>
      </c>
    </row>
    <row r="36" spans="1:20" x14ac:dyDescent="0.2">
      <c r="A36" s="14" t="s">
        <v>72</v>
      </c>
      <c r="B36" s="2" t="s">
        <v>73</v>
      </c>
      <c r="C36" s="26">
        <f>+C37</f>
        <v>61682443352</v>
      </c>
      <c r="D36" s="26"/>
      <c r="E36" s="4">
        <f t="shared" si="5"/>
        <v>61682443352</v>
      </c>
      <c r="F36" s="4">
        <f>+F37</f>
        <v>1042680404</v>
      </c>
      <c r="G36" s="26">
        <f t="shared" si="9"/>
        <v>0</v>
      </c>
      <c r="H36" s="26">
        <f t="shared" si="9"/>
        <v>0</v>
      </c>
      <c r="I36" s="26">
        <f t="shared" si="9"/>
        <v>0</v>
      </c>
      <c r="J36" s="26">
        <f t="shared" si="9"/>
        <v>0</v>
      </c>
      <c r="K36" s="26">
        <f t="shared" si="9"/>
        <v>0</v>
      </c>
      <c r="L36" s="26">
        <f t="shared" si="9"/>
        <v>0</v>
      </c>
      <c r="M36" s="26">
        <f t="shared" si="9"/>
        <v>0</v>
      </c>
      <c r="N36" s="26">
        <f t="shared" si="9"/>
        <v>0</v>
      </c>
      <c r="O36" s="26">
        <f t="shared" si="9"/>
        <v>0</v>
      </c>
      <c r="P36" s="26">
        <f t="shared" si="9"/>
        <v>0</v>
      </c>
      <c r="Q36" s="26">
        <f t="shared" si="9"/>
        <v>0</v>
      </c>
      <c r="R36" s="4">
        <f t="shared" si="9"/>
        <v>1042680404</v>
      </c>
      <c r="S36" s="20">
        <v>0</v>
      </c>
    </row>
    <row r="37" spans="1:20" x14ac:dyDescent="0.2">
      <c r="A37" s="16" t="s">
        <v>74</v>
      </c>
      <c r="B37" s="17" t="s">
        <v>75</v>
      </c>
      <c r="C37" s="21">
        <f>10764303454+50918139898</f>
        <v>61682443352</v>
      </c>
      <c r="D37" s="21"/>
      <c r="E37" s="23">
        <f t="shared" si="5"/>
        <v>61682443352</v>
      </c>
      <c r="F37" s="23">
        <f>464685511+577994893</f>
        <v>1042680404</v>
      </c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>
        <f t="shared" si="2"/>
        <v>1042680404</v>
      </c>
      <c r="S37" s="25">
        <v>0</v>
      </c>
    </row>
    <row r="38" spans="1:20" ht="15" x14ac:dyDescent="0.2">
      <c r="A38" s="27" t="s">
        <v>68</v>
      </c>
      <c r="B38" s="38"/>
      <c r="C38" s="39">
        <f>+C35</f>
        <v>61682443352</v>
      </c>
      <c r="D38" s="39">
        <f>+D35</f>
        <v>0</v>
      </c>
      <c r="E38" s="40">
        <f t="shared" ref="E38:R38" si="10">+E35</f>
        <v>61682443352</v>
      </c>
      <c r="F38" s="40">
        <f t="shared" si="10"/>
        <v>1042680404</v>
      </c>
      <c r="G38" s="39">
        <f t="shared" si="10"/>
        <v>0</v>
      </c>
      <c r="H38" s="39">
        <f t="shared" si="10"/>
        <v>0</v>
      </c>
      <c r="I38" s="39">
        <f t="shared" si="10"/>
        <v>0</v>
      </c>
      <c r="J38" s="39">
        <f t="shared" si="10"/>
        <v>0</v>
      </c>
      <c r="K38" s="39">
        <f t="shared" si="10"/>
        <v>0</v>
      </c>
      <c r="L38" s="39">
        <f t="shared" si="10"/>
        <v>0</v>
      </c>
      <c r="M38" s="39">
        <f t="shared" si="10"/>
        <v>0</v>
      </c>
      <c r="N38" s="39">
        <f t="shared" si="10"/>
        <v>0</v>
      </c>
      <c r="O38" s="39">
        <f t="shared" si="10"/>
        <v>0</v>
      </c>
      <c r="P38" s="39">
        <f t="shared" si="10"/>
        <v>0</v>
      </c>
      <c r="Q38" s="39">
        <f t="shared" si="10"/>
        <v>0</v>
      </c>
      <c r="R38" s="40">
        <f t="shared" si="10"/>
        <v>1042680404</v>
      </c>
      <c r="S38" s="25">
        <v>0</v>
      </c>
      <c r="T38" s="5"/>
    </row>
    <row r="39" spans="1:20" x14ac:dyDescent="0.2">
      <c r="A39" s="31"/>
    </row>
    <row r="40" spans="1:20" ht="15" x14ac:dyDescent="0.2">
      <c r="A40" s="32" t="s">
        <v>76</v>
      </c>
      <c r="B40" s="33"/>
      <c r="C40" s="34">
        <f>+C38</f>
        <v>61682443352</v>
      </c>
      <c r="D40" s="34">
        <f t="shared" ref="D40:R40" si="11">+D38</f>
        <v>0</v>
      </c>
      <c r="E40" s="35">
        <f t="shared" ref="E40" si="12">+C40+D40</f>
        <v>61682443352</v>
      </c>
      <c r="F40" s="35">
        <f t="shared" si="11"/>
        <v>1042680404</v>
      </c>
      <c r="G40" s="35">
        <f t="shared" si="11"/>
        <v>0</v>
      </c>
      <c r="H40" s="35">
        <f t="shared" si="11"/>
        <v>0</v>
      </c>
      <c r="I40" s="35">
        <f t="shared" si="11"/>
        <v>0</v>
      </c>
      <c r="J40" s="35">
        <f t="shared" si="11"/>
        <v>0</v>
      </c>
      <c r="K40" s="35">
        <f t="shared" si="11"/>
        <v>0</v>
      </c>
      <c r="L40" s="35">
        <f t="shared" si="11"/>
        <v>0</v>
      </c>
      <c r="M40" s="35">
        <f t="shared" si="11"/>
        <v>0</v>
      </c>
      <c r="N40" s="35">
        <f t="shared" si="11"/>
        <v>0</v>
      </c>
      <c r="O40" s="35">
        <f t="shared" si="11"/>
        <v>0</v>
      </c>
      <c r="P40" s="35">
        <f t="shared" si="11"/>
        <v>0</v>
      </c>
      <c r="Q40" s="35">
        <f t="shared" si="11"/>
        <v>0</v>
      </c>
      <c r="R40" s="35">
        <f t="shared" si="11"/>
        <v>1042680404</v>
      </c>
      <c r="S40" s="25"/>
    </row>
    <row r="41" spans="1:20" ht="15" x14ac:dyDescent="0.2">
      <c r="A41" s="41" t="s">
        <v>77</v>
      </c>
      <c r="B41" s="42"/>
      <c r="C41" s="43">
        <f>+C33+C40</f>
        <v>77658942641</v>
      </c>
      <c r="D41" s="43">
        <f t="shared" ref="D41:R41" si="13">+D33+D40</f>
        <v>0</v>
      </c>
      <c r="E41" s="44">
        <f t="shared" si="13"/>
        <v>77658942641</v>
      </c>
      <c r="F41" s="43">
        <f t="shared" si="13"/>
        <v>1044193274</v>
      </c>
      <c r="G41" s="43">
        <f t="shared" si="13"/>
        <v>0</v>
      </c>
      <c r="H41" s="43">
        <f t="shared" si="13"/>
        <v>0</v>
      </c>
      <c r="I41" s="43">
        <f t="shared" si="13"/>
        <v>0</v>
      </c>
      <c r="J41" s="43">
        <f t="shared" si="13"/>
        <v>0</v>
      </c>
      <c r="K41" s="43">
        <f t="shared" si="13"/>
        <v>0</v>
      </c>
      <c r="L41" s="43">
        <f t="shared" si="13"/>
        <v>0</v>
      </c>
      <c r="M41" s="43">
        <f t="shared" si="13"/>
        <v>0</v>
      </c>
      <c r="N41" s="43">
        <f t="shared" si="13"/>
        <v>0</v>
      </c>
      <c r="O41" s="43">
        <f t="shared" si="13"/>
        <v>0</v>
      </c>
      <c r="P41" s="43">
        <f t="shared" si="13"/>
        <v>0</v>
      </c>
      <c r="Q41" s="43">
        <f t="shared" si="13"/>
        <v>0</v>
      </c>
      <c r="R41" s="44">
        <f t="shared" si="13"/>
        <v>1044193274</v>
      </c>
      <c r="S41" s="25">
        <f>R41/C41*100</f>
        <v>1.3445885798716999</v>
      </c>
    </row>
    <row r="42" spans="1:20" x14ac:dyDescent="0.2">
      <c r="R42" s="45"/>
    </row>
    <row r="46" spans="1:20" ht="15.75" x14ac:dyDescent="0.25">
      <c r="B46" s="46" t="s">
        <v>78</v>
      </c>
      <c r="C46" s="47"/>
      <c r="D46" s="47"/>
      <c r="E46" s="48" t="s">
        <v>79</v>
      </c>
    </row>
    <row r="47" spans="1:20" ht="15.75" x14ac:dyDescent="0.25">
      <c r="B47" s="49" t="s">
        <v>80</v>
      </c>
      <c r="C47" s="1"/>
      <c r="D47" s="1"/>
      <c r="E47" s="48" t="s">
        <v>81</v>
      </c>
      <c r="G47" s="50" t="s">
        <v>81</v>
      </c>
      <c r="H47" s="50"/>
      <c r="I47" s="50"/>
      <c r="J47" s="50"/>
      <c r="K47" s="50"/>
      <c r="L47" s="50"/>
    </row>
  </sheetData>
  <mergeCells count="1">
    <mergeCell ref="G47:L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Reserv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</dc:creator>
  <cp:lastModifiedBy>ISA</cp:lastModifiedBy>
  <dcterms:created xsi:type="dcterms:W3CDTF">2023-05-04T21:41:21Z</dcterms:created>
  <dcterms:modified xsi:type="dcterms:W3CDTF">2023-05-04T21:42:04Z</dcterms:modified>
</cp:coreProperties>
</file>