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spdc.sharepoint.com/sites/EquipoPresupuesto/Documentos compartidos/Presupuesto 2026/EJECUCIONES/EJECUCIONES/2026-07/"/>
    </mc:Choice>
  </mc:AlternateContent>
  <xr:revisionPtr revIDLastSave="4" documentId="8_{683E905B-D997-4A71-A984-BC92BFCC5458}" xr6:coauthVersionLast="47" xr6:coauthVersionMax="47" xr10:uidLastSave="{085CC4B9-4272-4F9C-94FC-644D75353788}"/>
  <bookViews>
    <workbookView xWindow="-120" yWindow="-120" windowWidth="29040" windowHeight="15720" xr2:uid="{60B41553-59C3-4ACD-AAEF-5BDE1ABB73D4}"/>
  </bookViews>
  <sheets>
    <sheet name="Ejecución Ingresos " sheetId="7" r:id="rId1"/>
    <sheet name="Ejecucion Gastos" sheetId="6" r:id="rId2"/>
    <sheet name="Ejecucion Reserva " sheetId="5" r:id="rId3"/>
    <sheet name="Ejecucion Reserva Ingreso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L29" i="4"/>
  <c r="L28" i="4"/>
  <c r="K28" i="4"/>
  <c r="L36" i="4"/>
  <c r="L35" i="4"/>
  <c r="D27" i="4"/>
  <c r="L23" i="4"/>
  <c r="L22" i="4"/>
  <c r="D37" i="4"/>
  <c r="K36" i="4" l="1"/>
  <c r="K35" i="4"/>
  <c r="K29" i="4"/>
  <c r="K37" i="4"/>
  <c r="J36" i="4" l="1"/>
  <c r="J35" i="4" s="1"/>
  <c r="I25" i="4"/>
  <c r="J25" i="4" s="1"/>
  <c r="J29" i="4"/>
  <c r="D29" i="4"/>
  <c r="D26" i="4" s="1"/>
  <c r="J37" i="4"/>
  <c r="I24" i="4" l="1"/>
  <c r="J24" i="4" s="1"/>
  <c r="I29" i="4"/>
  <c r="I36" i="4"/>
  <c r="I35" i="4"/>
  <c r="I38" i="4" s="1"/>
  <c r="I40" i="4" s="1"/>
  <c r="H29" i="4"/>
  <c r="H27" i="4"/>
  <c r="H26" i="4"/>
  <c r="H21" i="4" s="1"/>
  <c r="H31" i="4" s="1"/>
  <c r="H33" i="4" s="1"/>
  <c r="H36" i="4"/>
  <c r="H35" i="4"/>
  <c r="H38" i="4" s="1"/>
  <c r="H40" i="4" s="1"/>
  <c r="Q40" i="4"/>
  <c r="P40" i="4"/>
  <c r="O40" i="4"/>
  <c r="N40" i="4"/>
  <c r="M40" i="4"/>
  <c r="Q38" i="4"/>
  <c r="P38" i="4"/>
  <c r="O38" i="4"/>
  <c r="N38" i="4"/>
  <c r="M38" i="4"/>
  <c r="L38" i="4"/>
  <c r="L40" i="4" s="1"/>
  <c r="K38" i="4"/>
  <c r="K40" i="4" s="1"/>
  <c r="J38" i="4"/>
  <c r="J40" i="4" s="1"/>
  <c r="R37" i="4"/>
  <c r="R36" i="4" s="1"/>
  <c r="R35" i="4" s="1"/>
  <c r="D36" i="4"/>
  <c r="D35" i="4" s="1"/>
  <c r="D38" i="4" s="1"/>
  <c r="D40" i="4" s="1"/>
  <c r="C37" i="4"/>
  <c r="C36" i="4" s="1"/>
  <c r="G36" i="4"/>
  <c r="G35" i="4" s="1"/>
  <c r="G38" i="4" s="1"/>
  <c r="G40" i="4" s="1"/>
  <c r="F36" i="4"/>
  <c r="F35" i="4" s="1"/>
  <c r="F38" i="4" s="1"/>
  <c r="F40" i="4" s="1"/>
  <c r="N31" i="4"/>
  <c r="N33" i="4" s="1"/>
  <c r="N41" i="4" s="1"/>
  <c r="G30" i="4"/>
  <c r="G29" i="4" s="1"/>
  <c r="E30" i="4"/>
  <c r="F29" i="4"/>
  <c r="C29" i="4"/>
  <c r="E29" i="4" s="1"/>
  <c r="R28" i="4"/>
  <c r="R27" i="4" s="1"/>
  <c r="E28" i="4"/>
  <c r="P27" i="4"/>
  <c r="P26" i="4" s="1"/>
  <c r="P21" i="4" s="1"/>
  <c r="P31" i="4" s="1"/>
  <c r="P33" i="4" s="1"/>
  <c r="P41" i="4" s="1"/>
  <c r="O27" i="4"/>
  <c r="O26" i="4" s="1"/>
  <c r="N27" i="4"/>
  <c r="M27" i="4"/>
  <c r="M26" i="4" s="1"/>
  <c r="M21" i="4" s="1"/>
  <c r="M31" i="4" s="1"/>
  <c r="M33" i="4" s="1"/>
  <c r="M41" i="4" s="1"/>
  <c r="L27" i="4"/>
  <c r="L26" i="4" s="1"/>
  <c r="L21" i="4" s="1"/>
  <c r="L31" i="4" s="1"/>
  <c r="L33" i="4" s="1"/>
  <c r="K27" i="4"/>
  <c r="K26" i="4" s="1"/>
  <c r="K21" i="4" s="1"/>
  <c r="J27" i="4"/>
  <c r="J26" i="4" s="1"/>
  <c r="I27" i="4"/>
  <c r="I26" i="4" s="1"/>
  <c r="I21" i="4" s="1"/>
  <c r="I31" i="4" s="1"/>
  <c r="I33" i="4" s="1"/>
  <c r="G27" i="4"/>
  <c r="F27" i="4"/>
  <c r="C27" i="4"/>
  <c r="C26" i="4" s="1"/>
  <c r="Q26" i="4"/>
  <c r="N26" i="4"/>
  <c r="F26" i="4"/>
  <c r="R25" i="4"/>
  <c r="E25" i="4"/>
  <c r="E24" i="4"/>
  <c r="Q23" i="4"/>
  <c r="Q22" i="4" s="1"/>
  <c r="Q21" i="4" s="1"/>
  <c r="Q31" i="4" s="1"/>
  <c r="Q33" i="4" s="1"/>
  <c r="Q41" i="4" s="1"/>
  <c r="P23" i="4"/>
  <c r="O23" i="4"/>
  <c r="O22" i="4" s="1"/>
  <c r="O21" i="4" s="1"/>
  <c r="O31" i="4" s="1"/>
  <c r="O33" i="4" s="1"/>
  <c r="O41" i="4" s="1"/>
  <c r="M23" i="4"/>
  <c r="K23" i="4"/>
  <c r="K22" i="4" s="1"/>
  <c r="H23" i="4"/>
  <c r="G23" i="4"/>
  <c r="F23" i="4"/>
  <c r="D23" i="4"/>
  <c r="C23" i="4"/>
  <c r="E23" i="4" s="1"/>
  <c r="P22" i="4"/>
  <c r="M22" i="4"/>
  <c r="H22" i="4"/>
  <c r="G22" i="4"/>
  <c r="F22" i="4"/>
  <c r="D22" i="4"/>
  <c r="C22" i="4"/>
  <c r="N21" i="4"/>
  <c r="F21" i="4"/>
  <c r="K31" i="4" l="1"/>
  <c r="K33" i="4" s="1"/>
  <c r="K41" i="4" s="1"/>
  <c r="E26" i="4"/>
  <c r="J23" i="4"/>
  <c r="J22" i="4" s="1"/>
  <c r="J21" i="4" s="1"/>
  <c r="J31" i="4" s="1"/>
  <c r="J33" i="4" s="1"/>
  <c r="J41" i="4" s="1"/>
  <c r="R24" i="4"/>
  <c r="I41" i="4"/>
  <c r="H41" i="4"/>
  <c r="R38" i="4"/>
  <c r="E36" i="4"/>
  <c r="S36" i="4" s="1"/>
  <c r="C35" i="4"/>
  <c r="C21" i="4"/>
  <c r="L41" i="4"/>
  <c r="D21" i="4"/>
  <c r="D31" i="4" s="1"/>
  <c r="D33" i="4" s="1"/>
  <c r="D41" i="4" s="1"/>
  <c r="R29" i="4"/>
  <c r="G26" i="4"/>
  <c r="G21" i="4" s="1"/>
  <c r="G31" i="4" s="1"/>
  <c r="G33" i="4" s="1"/>
  <c r="G41" i="4" s="1"/>
  <c r="E22" i="4"/>
  <c r="E27" i="4"/>
  <c r="E37" i="4"/>
  <c r="S37" i="4" s="1"/>
  <c r="R30" i="4"/>
  <c r="S30" i="4" s="1"/>
  <c r="F31" i="4"/>
  <c r="F33" i="4" s="1"/>
  <c r="R22" i="4" l="1"/>
  <c r="S22" i="4" s="1"/>
  <c r="R23" i="4"/>
  <c r="S23" i="4" s="1"/>
  <c r="S29" i="4"/>
  <c r="R26" i="4"/>
  <c r="S26" i="4" s="1"/>
  <c r="E21" i="4"/>
  <c r="E31" i="4" s="1"/>
  <c r="E33" i="4" s="1"/>
  <c r="C31" i="4"/>
  <c r="C33" i="4" s="1"/>
  <c r="R40" i="4"/>
  <c r="F41" i="4"/>
  <c r="R33" i="4"/>
  <c r="C38" i="4"/>
  <c r="C40" i="4" s="1"/>
  <c r="E40" i="4" s="1"/>
  <c r="E35" i="4"/>
  <c r="R21" i="4"/>
  <c r="S21" i="4" l="1"/>
  <c r="R31" i="4"/>
  <c r="S31" i="4" s="1"/>
  <c r="E38" i="4"/>
  <c r="S38" i="4" s="1"/>
  <c r="S35" i="4"/>
  <c r="C41" i="4"/>
  <c r="S40" i="4"/>
  <c r="R41" i="4"/>
  <c r="S33" i="4"/>
  <c r="E41" i="4"/>
  <c r="S41" i="4" l="1"/>
</calcChain>
</file>

<file path=xl/sharedStrings.xml><?xml version="1.0" encoding="utf-8"?>
<sst xmlns="http://schemas.openxmlformats.org/spreadsheetml/2006/main" count="1378" uniqueCount="699">
  <si>
    <t>Código</t>
  </si>
  <si>
    <t>012050204</t>
  </si>
  <si>
    <t>Recursos propios con destinacion especifica</t>
  </si>
  <si>
    <t>0150101</t>
  </si>
  <si>
    <t>Vigencia</t>
  </si>
  <si>
    <t>01210020402</t>
  </si>
  <si>
    <t>012050205</t>
  </si>
  <si>
    <t>012100202</t>
  </si>
  <si>
    <t>Superavit fiscal</t>
  </si>
  <si>
    <t>Reservas Presupuestales</t>
  </si>
  <si>
    <t>Presupuesto de Rentas e Ingresos</t>
  </si>
  <si>
    <t>Entidad: UNIDAD ADMINISTRATIVA ESPECIAL DE SERVICIOS PUBLICOS - UAESP</t>
  </si>
  <si>
    <t xml:space="preserve">      </t>
  </si>
  <si>
    <t>Concepto</t>
  </si>
  <si>
    <r>
      <t>Recursos que respaldan las Reservas Constituidas</t>
    </r>
    <r>
      <rPr>
        <b/>
        <vertAlign val="superscript"/>
        <sz val="10"/>
        <color indexed="8"/>
        <rFont val="Arial"/>
        <family val="2"/>
      </rPr>
      <t>1/</t>
    </r>
  </si>
  <si>
    <r>
      <t>Modificaciones</t>
    </r>
    <r>
      <rPr>
        <b/>
        <vertAlign val="superscript"/>
        <sz val="10"/>
        <color indexed="8"/>
        <rFont val="Arial"/>
        <family val="2"/>
      </rPr>
      <t>2/</t>
    </r>
  </si>
  <si>
    <r>
      <t>Recursos que respaldan las Reservas Definitvas</t>
    </r>
    <r>
      <rPr>
        <b/>
        <vertAlign val="superscript"/>
        <sz val="10"/>
        <color indexed="8"/>
        <rFont val="Arial"/>
        <family val="2"/>
      </rPr>
      <t>3/</t>
    </r>
  </si>
  <si>
    <t>Recaudo Mes
Enero</t>
  </si>
  <si>
    <t>Recaudo Mes
Febrero</t>
  </si>
  <si>
    <t>Recaudo Mes
Marzo</t>
  </si>
  <si>
    <t>Recaudo Mes
Abril</t>
  </si>
  <si>
    <t>Recaudo Mes
Mayo</t>
  </si>
  <si>
    <t>Recaudo Mes
Junio</t>
  </si>
  <si>
    <t>Recaudo Mes
Julio</t>
  </si>
  <si>
    <t>Recaudo Mes
Agosto</t>
  </si>
  <si>
    <t>Recaudo Mes
Septiembre</t>
  </si>
  <si>
    <t>Recaudo Mes
Octubre</t>
  </si>
  <si>
    <t>Recaudo Mes
Noviembre</t>
  </si>
  <si>
    <t>Recaudo Mes
Diciembre</t>
  </si>
  <si>
    <t>Recaudo Acumulado</t>
  </si>
  <si>
    <t>% Ejec.</t>
  </si>
  <si>
    <t>01</t>
  </si>
  <si>
    <t xml:space="preserve">Ingresos </t>
  </si>
  <si>
    <t>011</t>
  </si>
  <si>
    <t>Ingresos Corrientes</t>
  </si>
  <si>
    <t>01102</t>
  </si>
  <si>
    <t>Ingresos  no tributarios</t>
  </si>
  <si>
    <t>0110203001</t>
  </si>
  <si>
    <t>Multas y Sanciones</t>
  </si>
  <si>
    <t>011020300105</t>
  </si>
  <si>
    <t>Sanciones Administrativas</t>
  </si>
  <si>
    <t>0110206</t>
  </si>
  <si>
    <t>Venta de Bienes y Servicios</t>
  </si>
  <si>
    <t>0110206001</t>
  </si>
  <si>
    <t>Venta de Establecimientos de mercado</t>
  </si>
  <si>
    <t>011020500107020112</t>
  </si>
  <si>
    <t>Servicio de alquiler o arrendamiento con o sin op</t>
  </si>
  <si>
    <t>011020800108</t>
  </si>
  <si>
    <t>Servicios prestados a las empresas y servicios de produccion</t>
  </si>
  <si>
    <t>011020500108030118</t>
  </si>
  <si>
    <t>Servicio de oficinas centrales</t>
  </si>
  <si>
    <t>0110205001090101</t>
  </si>
  <si>
    <t>Servicios Administrativos del Gobierno</t>
  </si>
  <si>
    <t>011020500109010112</t>
  </si>
  <si>
    <t>Servicios ejecutivos de la administracion pública</t>
  </si>
  <si>
    <t>012</t>
  </si>
  <si>
    <t>Recursos de Capital</t>
  </si>
  <si>
    <t>01205</t>
  </si>
  <si>
    <t>Rendimientos Financieros</t>
  </si>
  <si>
    <t>0120502</t>
  </si>
  <si>
    <t>Depositos</t>
  </si>
  <si>
    <t>Recursos propios de libre destinacion</t>
  </si>
  <si>
    <t>01210</t>
  </si>
  <si>
    <t>Recursos de Balance</t>
  </si>
  <si>
    <t>0121002</t>
  </si>
  <si>
    <t>Ingresos de destinacion especifica</t>
  </si>
  <si>
    <t>012100204</t>
  </si>
  <si>
    <t>No incorporado de Vigencias Anteriores</t>
  </si>
  <si>
    <t>Ingresos destinacion especifica</t>
  </si>
  <si>
    <t>TOTAL</t>
  </si>
  <si>
    <t>TOTAL  RECURSOS DE CAPITAL</t>
  </si>
  <si>
    <t>015</t>
  </si>
  <si>
    <t>Transferencias Administracion Central</t>
  </si>
  <si>
    <t>01501</t>
  </si>
  <si>
    <t>Aporte Ordinario</t>
  </si>
  <si>
    <t>TOTAL  RECURSOS DE BALANCE</t>
  </si>
  <si>
    <t>TOTAL  RECURSOS DE CAPITAL Y DE BALANCE</t>
  </si>
  <si>
    <t>DOLLY ARIAS CASAS</t>
  </si>
  <si>
    <t>Subdirectora Administrativa</t>
  </si>
  <si>
    <t>Responsable de Presupuesto</t>
  </si>
  <si>
    <t>Vigencia fiscal 2026</t>
  </si>
  <si>
    <r>
      <rPr>
        <b/>
        <sz val="12"/>
        <color theme="1"/>
        <rFont val="Arial"/>
        <family val="2"/>
      </rPr>
      <t>SERGIO ALEJANDRO JIMENEZ GONZALEZ</t>
    </r>
  </si>
  <si>
    <t>Ejercicio</t>
  </si>
  <si>
    <t>Pos.presupuestaria</t>
  </si>
  <si>
    <t>Descripcion</t>
  </si>
  <si>
    <t>Reserva Constituida</t>
  </si>
  <si>
    <t>Anulaciones Mes</t>
  </si>
  <si>
    <t>Anulaciones Acumuladas</t>
  </si>
  <si>
    <t>Reserva Definitiva</t>
  </si>
  <si>
    <t>Autorización Giro Mes</t>
  </si>
  <si>
    <t>Autorización Giro Acumulada</t>
  </si>
  <si>
    <t>% Ej. Autorización Giro</t>
  </si>
  <si>
    <t>Reserva Sin Autorización Giro</t>
  </si>
  <si>
    <t>Clase pos.presup.</t>
  </si>
  <si>
    <t>2026</t>
  </si>
  <si>
    <t>1</t>
  </si>
  <si>
    <t>TOTALES</t>
  </si>
  <si>
    <t/>
  </si>
  <si>
    <t>O2</t>
  </si>
  <si>
    <t>GASTOS</t>
  </si>
  <si>
    <t>F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</si>
  <si>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</si>
  <si>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</si>
  <si>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</si>
  <si>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</si>
  <si>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</si>
  <si>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</si>
  <si>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</si>
  <si>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</si>
  <si>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</si>
  <si>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</si>
  <si>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</si>
  <si>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</si>
  <si>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</si>
  <si>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</si>
  <si>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O211010100107</t>
  </si>
  <si>
    <t>Bonificación por servicios prestados</t>
  </si>
  <si>
    <t>O2110102</t>
  </si>
  <si>
    <t>Contribuciones inherentes a la nómina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</si>
  <si>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</si>
  <si>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</si>
  <si>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</si>
  <si>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</si>
  <si>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</si>
  <si>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</si>
  <si>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</si>
  <si>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</si>
  <si>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O2110103</t>
  </si>
  <si>
    <t>Remuneraciones no constitutivas de factor salarial</t>
  </si>
  <si>
    <t>O2110103001</t>
  </si>
  <si>
    <t>Prestaciones sociales</t>
  </si>
  <si>
    <t>O211010300102</t>
  </si>
  <si>
    <t>Indemnización por vacaciones</t>
  </si>
  <si>
    <t>O211010300103</t>
  </si>
  <si>
    <t>Bonificación especial de recreación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</si>
  <si>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</si>
  <si>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</si>
  <si>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</si>
  <si>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</si>
  <si>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</si>
  <si>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</si>
  <si>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</si>
  <si>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</si>
  <si>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</si>
  <si>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</si>
  <si>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</si>
  <si>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</si>
  <si>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O2120101004010101</t>
  </si>
  <si>
    <t>Asientos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</si>
  <si>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</si>
  <si>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</si>
  <si>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</si>
  <si>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</si>
  <si>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</si>
  <si>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</si>
  <si>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</si>
  <si>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</si>
  <si>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</si>
  <si>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</si>
  <si>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O2120201002082822303</t>
  </si>
  <si>
    <t>Prendas de vestir de fibras artificiales y sintéticas en tejido de punto, para mujer</t>
  </si>
  <si>
    <t>O2120201002082823117</t>
  </si>
  <si>
    <t>Chaquetas o sacos, excepto de cuero y plástico para hombre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</si>
  <si>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</si>
  <si>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</si>
  <si>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</si>
  <si>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</si>
  <si>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</si>
  <si>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</si>
  <si>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</si>
  <si>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</si>
  <si>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</si>
  <si>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</si>
  <si>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</si>
  <si>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</si>
  <si>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</si>
  <si>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</si>
  <si>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O2120201003033338004</t>
  </si>
  <si>
    <t>Aceites lubricantes</t>
  </si>
  <si>
    <t>O212020100305</t>
  </si>
  <si>
    <t>Otros productos químicos; fibras artificiales (o fibras industriales hechas por el hombre)</t>
  </si>
  <si>
    <t>O2120201003053544203</t>
  </si>
  <si>
    <t>Mezclas químicas para extintores</t>
  </si>
  <si>
    <t>O2120201004</t>
  </si>
  <si>
    <t>Productos metálicos y paquetes de software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</si>
  <si>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</si>
  <si>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</si>
  <si>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</si>
  <si>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</si>
  <si>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</si>
  <si>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</si>
  <si>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</si>
  <si>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</si>
  <si>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</si>
  <si>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</si>
  <si>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O21202020060868014</t>
  </si>
  <si>
    <t>Servicios de gestión documental</t>
  </si>
  <si>
    <t>O21202020060868019</t>
  </si>
  <si>
    <t>Otros servicios postales n.c.p.</t>
  </si>
  <si>
    <t>O212020200662427</t>
  </si>
  <si>
    <t>Otro comercio al por menor de café, té y otras especias no realizados en establecimientos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</si>
  <si>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</si>
  <si>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</si>
  <si>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</si>
  <si>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</si>
  <si>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</si>
  <si>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</si>
  <si>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</si>
  <si>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</si>
  <si>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</si>
  <si>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</si>
  <si>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</si>
  <si>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</si>
  <si>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</si>
  <si>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</si>
  <si>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</si>
  <si>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</si>
  <si>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</si>
  <si>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</si>
  <si>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</si>
  <si>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</si>
  <si>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</si>
  <si>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</si>
  <si>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</si>
  <si>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</si>
  <si>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</si>
  <si>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</si>
  <si>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</si>
  <si>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</si>
  <si>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</si>
  <si>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</si>
  <si>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</si>
  <si>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</si>
  <si>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</si>
  <si>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</si>
  <si>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</si>
  <si>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</si>
  <si>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</si>
  <si>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</si>
  <si>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O21202020080282191</t>
  </si>
  <si>
    <t>Servicios de arbitraje y conciliación</t>
  </si>
  <si>
    <t>O21202020080282199</t>
  </si>
  <si>
    <t>Otros servicios jurídicos n.c.p.</t>
  </si>
  <si>
    <t>O212020200803</t>
  </si>
  <si>
    <t>Servicios profesionales, científicos y técnicos (excepto los servicios de investigación, urbanismo, jurídicos y de contabilidad)</t>
  </si>
  <si>
    <t>O21202020080383117</t>
  </si>
  <si>
    <t>Servicios de gestión de desarrollo empresarial</t>
  </si>
  <si>
    <t>O21202020080383121</t>
  </si>
  <si>
    <t>Servicios de relaciones públicas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</si>
  <si>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</si>
  <si>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</si>
  <si>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</si>
  <si>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</si>
  <si>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</si>
  <si>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</si>
  <si>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</si>
  <si>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</si>
  <si>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</si>
  <si>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</si>
  <si>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</si>
  <si>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</si>
  <si>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</si>
  <si>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</si>
  <si>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</si>
  <si>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</si>
  <si>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</si>
  <si>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</si>
  <si>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</si>
  <si>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</si>
  <si>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</si>
  <si>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</si>
  <si>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</si>
  <si>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</si>
  <si>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O2120202008078714102</t>
  </si>
  <si>
    <t>Servicio de mantenimiento y reparación de vehículos automóviles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</si>
  <si>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</si>
  <si>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</si>
  <si>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</si>
  <si>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</si>
  <si>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</si>
  <si>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</si>
  <si>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</si>
  <si>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</si>
  <si>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</si>
  <si>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</si>
  <si>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</si>
  <si>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</si>
  <si>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O21202020090393500</t>
  </si>
  <si>
    <t>Otros servicios sociales sin alojamiento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</si>
  <si>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</si>
  <si>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</si>
  <si>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</si>
  <si>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</si>
  <si>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</si>
  <si>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</si>
  <si>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</si>
  <si>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</si>
  <si>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O21202020090696990</t>
  </si>
  <si>
    <t>Otros servicios de diversión y entretenimiento n.c.p.</t>
  </si>
  <si>
    <t>O213</t>
  </si>
  <si>
    <t>Transferencias corrientes</t>
  </si>
  <si>
    <t>O</t>
  </si>
  <si>
    <t>O21305</t>
  </si>
  <si>
    <t>A entidades del gobierno</t>
  </si>
  <si>
    <t>O2130509</t>
  </si>
  <si>
    <t>A otras entidades del gobierno general</t>
  </si>
  <si>
    <t>O2130509059</t>
  </si>
  <si>
    <t>Servicio de alumbrado público</t>
  </si>
  <si>
    <t>O23</t>
  </si>
  <si>
    <t>Inversión</t>
  </si>
  <si>
    <t>H</t>
  </si>
  <si>
    <t>O2301</t>
  </si>
  <si>
    <t>DIRECTA</t>
  </si>
  <si>
    <t>O230117</t>
  </si>
  <si>
    <t>Bogotá Camina Segura</t>
  </si>
  <si>
    <t>O23011719</t>
  </si>
  <si>
    <t>Salud y protección social</t>
  </si>
  <si>
    <t>O2301171905</t>
  </si>
  <si>
    <t>Salud pública</t>
  </si>
  <si>
    <t>O230117190520240291</t>
  </si>
  <si>
    <t>Mejoramiento de la infraestructura y de los servicios de destino final en los cementerios públicos distritales Bogotá D.C.</t>
  </si>
  <si>
    <t>O23011719052024029111</t>
  </si>
  <si>
    <t>Servicios funerarios en los cementerios de propiedad del Distrito Capital</t>
  </si>
  <si>
    <t>O23011719052024029111053</t>
  </si>
  <si>
    <t>O232020200991123</t>
  </si>
  <si>
    <t>Servicios de la administración pública relacionados con la vivienda e infraestructura de servicios públicos</t>
  </si>
  <si>
    <t>O232020200885120</t>
  </si>
  <si>
    <t>Servicios de intermediación laboral</t>
  </si>
  <si>
    <t>O232020200997310</t>
  </si>
  <si>
    <t>Servicios de mantenimiento de cementerios y servicios de cremación</t>
  </si>
  <si>
    <t>O232020200885250</t>
  </si>
  <si>
    <t>O232020200991191</t>
  </si>
  <si>
    <t>O232020200885330</t>
  </si>
  <si>
    <t>O23011721</t>
  </si>
  <si>
    <t>Minas y energia</t>
  </si>
  <si>
    <t>O2301172102</t>
  </si>
  <si>
    <t>Consolidación productiva del sector de energía eléctrica</t>
  </si>
  <si>
    <t>O230117210220240263</t>
  </si>
  <si>
    <t>Fortalecimiento de la operación y de la prestación del servicio de Alumbrado Público en Bogotá D.C.</t>
  </si>
  <si>
    <t>O23011721022024026310</t>
  </si>
  <si>
    <t>Servicio de  Alumbrado Público</t>
  </si>
  <si>
    <t>O23011721022024026310069</t>
  </si>
  <si>
    <t>O232020200664114</t>
  </si>
  <si>
    <t>Servicios de transporte terrestre especial local de pasajeros</t>
  </si>
  <si>
    <t>O23011740</t>
  </si>
  <si>
    <t>Vivienda, ciudad y territorio</t>
  </si>
  <si>
    <t>O2301174003</t>
  </si>
  <si>
    <t>Acceso de la población a los servicios de agua potable y saneamiento básico</t>
  </si>
  <si>
    <t>O230117400320240276</t>
  </si>
  <si>
    <t>Implementación de un modelo de Gestión integral de residuos como garantía de saneamiento básico bajo un enfoque de economía circular Bogotá D.C.</t>
  </si>
  <si>
    <t>O23011740032024027603</t>
  </si>
  <si>
    <t>Servicio de gestión de residuos sólidos en el componente de recolección, barrido y limpieza.</t>
  </si>
  <si>
    <t>O23011740032024027603042</t>
  </si>
  <si>
    <t>O232020200994590</t>
  </si>
  <si>
    <t>Otros servicios de saneamiento</t>
  </si>
  <si>
    <t>O230117400320240302</t>
  </si>
  <si>
    <t>Fortalecimiento de la actividad de aprovechamiento en Bogotá D.C.</t>
  </si>
  <si>
    <t>O23011740032024030209</t>
  </si>
  <si>
    <t>Servicio de gestión de residuos sólidos en el componente de Aprovechamiento</t>
  </si>
  <si>
    <t>O23011740032024030209010</t>
  </si>
  <si>
    <t>O232020200883326</t>
  </si>
  <si>
    <t>Servicios de ingeniería en proyectos de gestión de residuos (peligrosos y no peligrosos)</t>
  </si>
  <si>
    <t>O232020200991119</t>
  </si>
  <si>
    <t>Otros servicios de la administración pública n.c.p.</t>
  </si>
  <si>
    <t>O232020200772112</t>
  </si>
  <si>
    <t>O2320202005030253290</t>
  </si>
  <si>
    <t>Otras obras de ingeniería civil</t>
  </si>
  <si>
    <t>O23011740032024030209021</t>
  </si>
  <si>
    <t>O230117400320240320</t>
  </si>
  <si>
    <t>Implementación de estrategias integrales para la gestión de residuos sólidos de puntos críticos y de arrojo clandestino como garantía de área limpia en el espacio público de Bogotá D.C.</t>
  </si>
  <si>
    <t>O23011740032024032003</t>
  </si>
  <si>
    <t>O23011740032024032003006</t>
  </si>
  <si>
    <t>O23011740032024032003008</t>
  </si>
  <si>
    <t>O232020200994239</t>
  </si>
  <si>
    <t>O23011740032024032003012</t>
  </si>
  <si>
    <t>O232020200994332</t>
  </si>
  <si>
    <t>Otros servicios de relleno sanitario para desechos no peligrosos</t>
  </si>
  <si>
    <t>O230117400320240321</t>
  </si>
  <si>
    <t>Implementación y transformación del Relleno Sanitario Doña Juana hacia un parque Tecnológico en manejo de residuos, Bogotá D.C.</t>
  </si>
  <si>
    <t>O23011740032024032102</t>
  </si>
  <si>
    <t>Servicio de gestión de residuos sólidos en el componente de disposición final.</t>
  </si>
  <si>
    <t>O23011740032024032102006</t>
  </si>
  <si>
    <t>O232020200882191</t>
  </si>
  <si>
    <t>O23011740032024032102012</t>
  </si>
  <si>
    <t>O23011740032024032102022</t>
  </si>
  <si>
    <t>O232020200992511</t>
  </si>
  <si>
    <t>Servicios de educación superior nivel pregrado técnica profesional y tecnológica</t>
  </si>
  <si>
    <t>O232020200991114</t>
  </si>
  <si>
    <t>Servicios de planificación económica, social y estadística de la administración publica</t>
  </si>
  <si>
    <t>O23011745</t>
  </si>
  <si>
    <t>Gobierno Territorial</t>
  </si>
  <si>
    <t>O2301174599</t>
  </si>
  <si>
    <t>Fortalecimiento a la gestión y dirección de la administración pública territorial</t>
  </si>
  <si>
    <t>O230117459920240107</t>
  </si>
  <si>
    <t>Fortalecimiento de los procesos de planificación y gestión de la UAESP Bogotá D.C.</t>
  </si>
  <si>
    <t>O23011745992024010713</t>
  </si>
  <si>
    <t>Servicios de apoyo para el fortalecimiento institucional para la prestación de los servicios</t>
  </si>
  <si>
    <t>O23011745992024010713023</t>
  </si>
  <si>
    <t>O23201010030208</t>
  </si>
  <si>
    <t>Otra maquinaria para usos especiales y sus partes y piezas</t>
  </si>
  <si>
    <t>O232020200883159</t>
  </si>
  <si>
    <t>Otros servicios de alojamiento y suministro de infraestructura en tecnología de la información (TI)</t>
  </si>
  <si>
    <t>O232020200884210</t>
  </si>
  <si>
    <t>Servicios básicos de Internet</t>
  </si>
  <si>
    <t>O232020200883143</t>
  </si>
  <si>
    <t>Software originales</t>
  </si>
  <si>
    <t>SISTEMA DE PRESUPUESTO DISTRITAL
SECRETARIA DISTRITAL DE HACIENDA - DIRECCIÓN DISTRITAL DE PRESUPUESTO
EJECUCIÓN PRESUPUESTO
INFORME DE EJECUCIÓN DEL PRESUPUESTO DE GASTOS E INVERSIONES</t>
  </si>
  <si>
    <t>ENTIDAD:     0228 UNIDAD ADMINISTRATIVA ESPECIAL DE SERVICIOS PÚBLICOS - UAESP</t>
  </si>
  <si>
    <t>MES:                           JULIO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</si>
  <si>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</si>
  <si>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</si>
  <si>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</si>
  <si>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</si>
  <si>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</si>
  <si>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</si>
  <si>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</si>
  <si>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</si>
  <si>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</si>
  <si>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</si>
  <si>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</si>
  <si>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</si>
  <si>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</si>
  <si>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</si>
  <si>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</si>
  <si>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</si>
  <si>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</si>
  <si>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</si>
  <si>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</si>
  <si>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</si>
  <si>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</si>
  <si>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</si>
  <si>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</si>
  <si>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</si>
  <si>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</si>
  <si>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</si>
  <si>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</si>
  <si>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O211010100108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</si>
  <si>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</si>
  <si>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</si>
  <si>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</si>
  <si>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</si>
  <si>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</si>
  <si>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</si>
  <si>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</si>
  <si>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</si>
  <si>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</si>
  <si>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</si>
  <si>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</si>
  <si>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</si>
  <si>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</si>
  <si>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</si>
  <si>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</si>
  <si>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</si>
  <si>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</si>
  <si>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</si>
  <si>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</si>
  <si>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</si>
  <si>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</si>
  <si>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</si>
  <si>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</si>
  <si>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</si>
  <si>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</si>
  <si>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</si>
  <si>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</si>
  <si>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</si>
  <si>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</si>
  <si>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</si>
  <si>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</si>
  <si>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</si>
  <si>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</si>
  <si>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</si>
  <si>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</si>
  <si>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</si>
  <si>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</si>
  <si>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</si>
  <si>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</si>
  <si>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</si>
  <si>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O2120101003</t>
  </si>
  <si>
    <t>Maquinaria y equipo</t>
  </si>
  <si>
    <t>O212010100303</t>
  </si>
  <si>
    <t>O21201010030302</t>
  </si>
  <si>
    <t>Maquinaria de informática y sus partes, piezas y accesorios</t>
  </si>
  <si>
    <t>O212010100305</t>
  </si>
  <si>
    <t>Equipo y aparatos de radio, televisión y comunicaciones</t>
  </si>
  <si>
    <t>O21201010030502</t>
  </si>
  <si>
    <t>Aparatos transmisores de televisión y radio; televisión, video y cámaras digitales; teléfonos</t>
  </si>
  <si>
    <t>O212020100204</t>
  </si>
  <si>
    <t>Bebidas</t>
  </si>
  <si>
    <t>O2120201002042449001</t>
  </si>
  <si>
    <t>Bebidas gaseosas no alcohólicas (maltas, gaseosas, etc.)</t>
  </si>
  <si>
    <t>O212020100207</t>
  </si>
  <si>
    <t>Artículos textiles (excepto prendas de vestir)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</si>
  <si>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</si>
  <si>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</si>
  <si>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</si>
  <si>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</si>
  <si>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O2120201002082824401</t>
  </si>
  <si>
    <t>Guantes plásticos desechables</t>
  </si>
  <si>
    <t>O2120201002082826207</t>
  </si>
  <si>
    <t>Boinas y cachuchas</t>
  </si>
  <si>
    <t>O2120201002092933010</t>
  </si>
  <si>
    <t>Calzado de cuero para protección</t>
  </si>
  <si>
    <t>O212020100302</t>
  </si>
  <si>
    <t>Pasta o pulpa, papel y productos de papel; impresos y artículos similares</t>
  </si>
  <si>
    <t>O2120201003023212901</t>
  </si>
  <si>
    <t>Papel bond</t>
  </si>
  <si>
    <t>O2120201003023212904</t>
  </si>
  <si>
    <t>Cartulina opalina</t>
  </si>
  <si>
    <t>O2120201003023213901</t>
  </si>
  <si>
    <t>Papel kraft</t>
  </si>
  <si>
    <t>O2120201003023270112</t>
  </si>
  <si>
    <t>Blocs de papel cuadriculado o rayado</t>
  </si>
  <si>
    <t>O2120201003033331301</t>
  </si>
  <si>
    <t>Gasolina motor corriente mezclada con etanol - E10, E20, etc.</t>
  </si>
  <si>
    <t>O212020100304</t>
  </si>
  <si>
    <t>Químicos básicos</t>
  </si>
  <si>
    <t>O2120201003043413903</t>
  </si>
  <si>
    <t>Alcohol propílico y alcohol isopropílico</t>
  </si>
  <si>
    <t>O2120201003053529901</t>
  </si>
  <si>
    <t>Botiquines para emergencia</t>
  </si>
  <si>
    <t>O212020100306</t>
  </si>
  <si>
    <t>Productos de caucho y plástico</t>
  </si>
  <si>
    <t>O2120201003063626004</t>
  </si>
  <si>
    <t>Guantes de cirugía</t>
  </si>
  <si>
    <t>O2120201003063694012</t>
  </si>
  <si>
    <t>Recipientes de material plástico-canecas para la basura</t>
  </si>
  <si>
    <t>O2120201003063699022</t>
  </si>
  <si>
    <t>Caretas de material plástico para protección</t>
  </si>
  <si>
    <t>O2120201003063699023</t>
  </si>
  <si>
    <t>Respiradores plásticos para protección</t>
  </si>
  <si>
    <t>O212020100307</t>
  </si>
  <si>
    <t>Vidrio y productos de vidrio y otros productos no metálicos n.c.p.</t>
  </si>
  <si>
    <t>O2120201003073722102</t>
  </si>
  <si>
    <t>Utensilios de loza para mesa y la cocina</t>
  </si>
  <si>
    <t>O2120201003073722103</t>
  </si>
  <si>
    <t>Vajillas de porcelana</t>
  </si>
  <si>
    <t>O212020100308</t>
  </si>
  <si>
    <t>Muebles; otros bienes transportables n.c.p.</t>
  </si>
  <si>
    <t>O2120201003083812206</t>
  </si>
  <si>
    <t>Muebles modulares de madera para oficina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</si>
  <si>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</si>
  <si>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</si>
  <si>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</si>
  <si>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</si>
  <si>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</si>
  <si>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</si>
  <si>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</si>
  <si>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</si>
  <si>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O2120201003083899918</t>
  </si>
  <si>
    <t>Guantes industriales</t>
  </si>
  <si>
    <t>O212020100402</t>
  </si>
  <si>
    <t>Productos metálicos elaborados (excepto maquinaria y equipo)</t>
  </si>
  <si>
    <t>O2120201004024292202</t>
  </si>
  <si>
    <t>Partes y accesorios para herramientas</t>
  </si>
  <si>
    <t>O212020100404</t>
  </si>
  <si>
    <t>Maquinaria para usos especiales</t>
  </si>
  <si>
    <t>O2120201004044481708</t>
  </si>
  <si>
    <t>Hornos microondas</t>
  </si>
  <si>
    <t>O21202010040545272</t>
  </si>
  <si>
    <t>Unidades removibles de almacenamiento</t>
  </si>
  <si>
    <t>O212020100406</t>
  </si>
  <si>
    <t>Maquinaria y aparatos eléctricos</t>
  </si>
  <si>
    <t>O2120201004064641004</t>
  </si>
  <si>
    <t>Baterías para automotores</t>
  </si>
  <si>
    <t>O2120201004064641007</t>
  </si>
  <si>
    <t>Pilas alcalinas</t>
  </si>
  <si>
    <t>O2120201004064653901</t>
  </si>
  <si>
    <t>Reflectores</t>
  </si>
  <si>
    <t>O212020100408</t>
  </si>
  <si>
    <t>Aparatos médicos, instrumentos ópticos y de precisión, relojes</t>
  </si>
  <si>
    <t>O2120201004084825101</t>
  </si>
  <si>
    <t>Termómetros</t>
  </si>
  <si>
    <t>O2120201004084831204</t>
  </si>
  <si>
    <t>Anteojos, gafas, monogafas y similares de plástico para protección</t>
  </si>
  <si>
    <t>O2120202005</t>
  </si>
  <si>
    <t>Servicios de la construcción</t>
  </si>
  <si>
    <t>O212020200504</t>
  </si>
  <si>
    <t>Servicios de construcción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</si>
  <si>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</si>
  <si>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</si>
  <si>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</si>
  <si>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</si>
  <si>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O212020200604</t>
  </si>
  <si>
    <t>Servicios de transporte de pasajeros</t>
  </si>
  <si>
    <t>O21202020060464241</t>
  </si>
  <si>
    <t>Servicios de transporte aéreo de pasajeros, excepto los servicios de aerotaxi</t>
  </si>
  <si>
    <t>O21202020060868021</t>
  </si>
  <si>
    <t>Servicios locales de mensajería nacional</t>
  </si>
  <si>
    <t>O212020200609</t>
  </si>
  <si>
    <t>Servicios de distribución de electricidad, gas y agua (por cuenta propia)</t>
  </si>
  <si>
    <t>O21202020060969112</t>
  </si>
  <si>
    <t>Servicios de distribución de electricidad (por cuenta propia)</t>
  </si>
  <si>
    <t>O21202020060969210</t>
  </si>
  <si>
    <t>Servicios de distribución de agua por tuberías (excepto vapor y agua caliente), por cuenta propia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</si>
  <si>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</si>
  <si>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</si>
  <si>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</si>
  <si>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</si>
  <si>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</si>
  <si>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</si>
  <si>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</si>
  <si>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</si>
  <si>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O21202020070272240</t>
  </si>
  <si>
    <t>Servicios de avalúo inmobiliario a comisión o por contrato</t>
  </si>
  <si>
    <t>O21202020080383159</t>
  </si>
  <si>
    <t>O21202020080383211</t>
  </si>
  <si>
    <t>Servicios de asesoría en arquitectura</t>
  </si>
  <si>
    <t>O21202020080383931</t>
  </si>
  <si>
    <t>Servicios de consultoría ambiental</t>
  </si>
  <si>
    <t>O21202020080484140</t>
  </si>
  <si>
    <t>Servicios de redes privadas</t>
  </si>
  <si>
    <t>O21202020080484210</t>
  </si>
  <si>
    <t>O21202020080585951</t>
  </si>
  <si>
    <t>Servicios de copia y reproducción</t>
  </si>
  <si>
    <t>O21202020080686350</t>
  </si>
  <si>
    <t>Servicios de distribución de agua, excepto a través de la red (a comisión o por contrato)</t>
  </si>
  <si>
    <t>O21202020080787130</t>
  </si>
  <si>
    <t>Servicios de mantenimiento y reparación de computadores y equipos periféricos</t>
  </si>
  <si>
    <t>O2120202008078715602</t>
  </si>
  <si>
    <t>Servicio de mantenimiento y reparación de equipos de fuerza hidráulica y de potencia neumática, bombas, compresores y válvulas</t>
  </si>
  <si>
    <t>O21202020090292512</t>
  </si>
  <si>
    <t>Servicios de educación superior nivel pregrado universitaria</t>
  </si>
  <si>
    <t>O21202020090292913</t>
  </si>
  <si>
    <t>Servicios de educación para la formación y el trabajo</t>
  </si>
  <si>
    <t>O21202020090494231</t>
  </si>
  <si>
    <t>Servicios generales de recolección de desechos residenciales</t>
  </si>
  <si>
    <t>O2120202010</t>
  </si>
  <si>
    <t>Viáticos de los funcionarios en comisión</t>
  </si>
  <si>
    <t>SERGIO ALEJANDRO JIMENEZ GONZALEZ</t>
  </si>
  <si>
    <t>RESPONSABLE DEL PRESUPUESTO</t>
  </si>
  <si>
    <t>ORDENADOR DEL GASTO</t>
  </si>
  <si>
    <t>ENTIDAD                       0228 - UNIDAD ADMINISTRATIVA ESPECIAL DE SERVICIOS PÚBLICOS - UAESP</t>
  </si>
  <si>
    <t>VIGENCIA FISCAL:     2026</t>
  </si>
  <si>
    <t>UNIDAD EJECUTORA       UNIDAD EJECUTORA 01</t>
  </si>
  <si>
    <t>MES:                            JULIO</t>
  </si>
  <si>
    <t>PRESUPUESTO
INICIAL
3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</si>
  <si>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</si>
  <si>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</si>
  <si>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</si>
  <si>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</si>
  <si>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</si>
  <si>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</si>
  <si>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MES
4</t>
  </si>
  <si>
    <t>ACUMULADO
5</t>
  </si>
  <si>
    <t>MES
7</t>
  </si>
  <si>
    <t>ACUMULADO
8</t>
  </si>
  <si>
    <t>O1</t>
  </si>
  <si>
    <t>Ingresos</t>
  </si>
  <si>
    <t>O11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</si>
  <si>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</si>
  <si>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</si>
  <si>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</si>
  <si>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</si>
  <si>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</si>
  <si>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</si>
  <si>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O11020500101</t>
  </si>
  <si>
    <t>Minerales; electricidad, gas y agua</t>
  </si>
  <si>
    <t>O1102050010117</t>
  </si>
  <si>
    <t>Electricidad, Gas De Ciudad, Vapor Y Agua Caliente</t>
  </si>
  <si>
    <t>O110205001011702</t>
  </si>
  <si>
    <t>Gas de carbón, gas de agua, gas pobre y otros gases similares, (excepto los gases de petróleo y otros hidrocarburos gaseosos)</t>
  </si>
  <si>
    <t>O11020500107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</si>
  <si>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</si>
  <si>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</si>
  <si>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</si>
  <si>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</si>
  <si>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</si>
  <si>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O11020500109</t>
  </si>
  <si>
    <t>O1102050010907</t>
  </si>
  <si>
    <t>Otros Servicios</t>
  </si>
  <si>
    <t>O110205001090703</t>
  </si>
  <si>
    <t>Servicios Funerarios, de Cremación y Sepultura</t>
  </si>
  <si>
    <t>O12</t>
  </si>
  <si>
    <t>Recursos de capital</t>
  </si>
  <si>
    <t>O1205</t>
  </si>
  <si>
    <t>Rendimientos financieros</t>
  </si>
  <si>
    <t>O120502</t>
  </si>
  <si>
    <t>Depósitos</t>
  </si>
  <si>
    <t>O12050205</t>
  </si>
  <si>
    <t>Recursos propios de libre destinación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</si>
  <si>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</si>
  <si>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</si>
  <si>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</si>
  <si>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</si>
  <si>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</si>
  <si>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</si>
  <si>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O12100204</t>
  </si>
  <si>
    <t>No incorporado de vigencias anteriores</t>
  </si>
  <si>
    <t>O1210020402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</si>
  <si>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</si>
  <si>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</si>
  <si>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</si>
  <si>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</si>
  <si>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</si>
  <si>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</si>
  <si>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</si>
  <si>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</si>
  <si>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TOTAL TRANSFERENCIAS</t>
  </si>
  <si>
    <t>TOTAL RENTAS E INGRESOS + 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</si>
</sst>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-* #,##0.0_-;\-* #,##0.0_-;_-* &quot;-&quot;?_-;_-@_-"/>
    <numFmt numFmtId="168" formatCode="#,##0.00_ ;\-#,##0.00\ "/>
    <numFmt numFmtId="169" formatCode="#,##0_ ;\-#,##0\ "/>
    <numFmt numFmtId="170" formatCode="_-* #,##0_-;\-* #,##0_-;_-* &quot;-&quot;?_-;_-@_-"/>
    <numFmt numFmtId="171" formatCode="_-&quot;$&quot;* #,##0.00_-;\-&quot;$&quot;* #,##0.00_-;_-&quot;$&quot;* &quot;-&quot;??_-;_-@_-"/>
    <numFmt numFmtId="172" formatCode="_(&quot;$&quot;\ * #,##0_);_(&quot;$&quot;\ * \(#,##0\);_(&quot;$&quot;\ * &quot;-&quot;_);_(@_)"/>
    <numFmt numFmtId="173" formatCode="_(&quot;$&quot;\ * #,##0.00_);_(&quot;$&quot;\ * \(#,##0.00\);_(&quot;$&quot;\ * &quot;-&quot;??_);_(@_)"/>
    <numFmt numFmtId="174" formatCode="_-* #,##0_-;\-* #,##0_-;_-* &quot;-&quot;??_-;_-@_-"/>
    <numFmt numFmtId="175" formatCode="d\/mm\/yyyy"/>
    <numFmt numFmtId="176" formatCode="h\:mm\:ss"/>
    <numFmt numFmtId="177" formatCode="#,##0.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7"/>
      <color rgb="FF000000"/>
      <name val="Arial"/>
    </font>
    <font>
      <b/>
      <sz val="7"/>
      <color rgb="FF333333"/>
      <name val="Arial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172" fontId="14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173" fontId="10" fillId="0" borderId="0" applyFill="0" applyBorder="0" applyAlignment="0" applyProtection="0"/>
    <xf numFmtId="9" fontId="10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0" fillId="0" borderId="0"/>
    <xf numFmtId="43" fontId="1" fillId="0" borderId="0" applyFont="0" applyFill="0" applyBorder="0" applyAlignment="0" applyProtection="0"/>
    <xf numFmtId="0" fontId="18" fillId="0" borderId="0"/>
  </cellStyleXfs>
  <cellXfs count="189">
    <xf numFmtId="0" fontId="0" fillId="0" borderId="0" xfId="0"/>
    <xf numFmtId="0" fontId="2" fillId="0" borderId="0" xfId="0" applyFont="1"/>
    <xf numFmtId="49" fontId="0" fillId="0" borderId="0" xfId="0" applyNumberFormat="1"/>
    <xf numFmtId="3" fontId="0" fillId="0" borderId="0" xfId="0" applyNumberFormat="1"/>
    <xf numFmtId="49" fontId="2" fillId="0" borderId="0" xfId="0" applyNumberFormat="1" applyFont="1"/>
    <xf numFmtId="0" fontId="7" fillId="0" borderId="0" xfId="0" applyFont="1"/>
    <xf numFmtId="166" fontId="7" fillId="0" borderId="0" xfId="0" applyNumberFormat="1" applyFont="1"/>
    <xf numFmtId="0" fontId="6" fillId="0" borderId="0" xfId="0" applyFont="1"/>
    <xf numFmtId="0" fontId="6" fillId="0" borderId="0" xfId="0" quotePrefix="1" applyFont="1" applyAlignment="1">
      <alignment horizontal="left"/>
    </xf>
    <xf numFmtId="3" fontId="7" fillId="0" borderId="0" xfId="0" applyNumberFormat="1" applyFont="1"/>
    <xf numFmtId="4" fontId="7" fillId="0" borderId="0" xfId="0" applyNumberFormat="1" applyFont="1"/>
    <xf numFmtId="168" fontId="7" fillId="0" borderId="0" xfId="3" applyNumberFormat="1" applyFont="1"/>
    <xf numFmtId="164" fontId="4" fillId="0" borderId="0" xfId="0" applyNumberFormat="1" applyFont="1"/>
    <xf numFmtId="0" fontId="0" fillId="0" borderId="2" xfId="0" applyBorder="1"/>
    <xf numFmtId="0" fontId="7" fillId="0" borderId="2" xfId="0" applyFont="1" applyBorder="1"/>
    <xf numFmtId="3" fontId="7" fillId="0" borderId="2" xfId="0" applyNumberFormat="1" applyFont="1" applyBorder="1"/>
    <xf numFmtId="4" fontId="7" fillId="0" borderId="2" xfId="0" applyNumberFormat="1" applyFont="1" applyBorder="1"/>
    <xf numFmtId="49" fontId="0" fillId="0" borderId="2" xfId="0" applyNumberFormat="1" applyBorder="1"/>
    <xf numFmtId="0" fontId="2" fillId="0" borderId="2" xfId="0" applyFont="1" applyBorder="1"/>
    <xf numFmtId="49" fontId="0" fillId="3" borderId="2" xfId="0" applyNumberFormat="1" applyFill="1" applyBorder="1"/>
    <xf numFmtId="0" fontId="0" fillId="3" borderId="2" xfId="0" applyFill="1" applyBorder="1"/>
    <xf numFmtId="0" fontId="2" fillId="4" borderId="2" xfId="0" applyFont="1" applyFill="1" applyBorder="1"/>
    <xf numFmtId="166" fontId="7" fillId="4" borderId="2" xfId="0" applyNumberFormat="1" applyFont="1" applyFill="1" applyBorder="1"/>
    <xf numFmtId="3" fontId="7" fillId="4" borderId="2" xfId="0" applyNumberFormat="1" applyFont="1" applyFill="1" applyBorder="1"/>
    <xf numFmtId="0" fontId="0" fillId="4" borderId="2" xfId="0" applyFill="1" applyBorder="1"/>
    <xf numFmtId="0" fontId="3" fillId="4" borderId="2" xfId="0" applyFont="1" applyFill="1" applyBorder="1"/>
    <xf numFmtId="3" fontId="10" fillId="4" borderId="2" xfId="0" applyNumberFormat="1" applyFont="1" applyFill="1" applyBorder="1"/>
    <xf numFmtId="0" fontId="11" fillId="4" borderId="2" xfId="0" applyFont="1" applyFill="1" applyBorder="1"/>
    <xf numFmtId="4" fontId="8" fillId="0" borderId="0" xfId="0" applyNumberFormat="1" applyFont="1"/>
    <xf numFmtId="0" fontId="8" fillId="0" borderId="0" xfId="0" applyFont="1"/>
    <xf numFmtId="170" fontId="7" fillId="4" borderId="2" xfId="0" applyNumberFormat="1" applyFont="1" applyFill="1" applyBorder="1"/>
    <xf numFmtId="170" fontId="10" fillId="4" borderId="2" xfId="0" applyNumberFormat="1" applyFont="1" applyFill="1" applyBorder="1"/>
    <xf numFmtId="169" fontId="7" fillId="4" borderId="2" xfId="0" applyNumberFormat="1" applyFont="1" applyFill="1" applyBorder="1" applyAlignment="1">
      <alignment horizontal="right"/>
    </xf>
    <xf numFmtId="3" fontId="10" fillId="4" borderId="2" xfId="0" applyNumberFormat="1" applyFont="1" applyFill="1" applyBorder="1" applyAlignment="1">
      <alignment horizontal="right"/>
    </xf>
    <xf numFmtId="3" fontId="7" fillId="4" borderId="2" xfId="0" applyNumberFormat="1" applyFont="1" applyFill="1" applyBorder="1" applyAlignment="1">
      <alignment horizontal="right"/>
    </xf>
    <xf numFmtId="3" fontId="8" fillId="4" borderId="2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70" fontId="7" fillId="0" borderId="0" xfId="0" applyNumberFormat="1" applyFont="1"/>
    <xf numFmtId="3" fontId="13" fillId="0" borderId="0" xfId="0" applyNumberFormat="1" applyFont="1"/>
    <xf numFmtId="4" fontId="7" fillId="0" borderId="0" xfId="0" applyNumberFormat="1" applyFont="1" applyAlignment="1">
      <alignment horizontal="left"/>
    </xf>
    <xf numFmtId="0" fontId="6" fillId="0" borderId="0" xfId="0" quotePrefix="1" applyFont="1" applyAlignment="1">
      <alignment wrapText="1"/>
    </xf>
    <xf numFmtId="0" fontId="6" fillId="0" borderId="0" xfId="0" applyFont="1" applyAlignment="1">
      <alignment vertical="center"/>
    </xf>
    <xf numFmtId="3" fontId="7" fillId="0" borderId="2" xfId="1" applyNumberFormat="1" applyFont="1" applyFill="1" applyBorder="1"/>
    <xf numFmtId="3" fontId="10" fillId="0" borderId="2" xfId="1" applyNumberFormat="1" applyFont="1" applyFill="1" applyBorder="1"/>
    <xf numFmtId="3" fontId="10" fillId="0" borderId="2" xfId="0" applyNumberFormat="1" applyFont="1" applyBorder="1"/>
    <xf numFmtId="49" fontId="2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3" xfId="0" applyBorder="1"/>
    <xf numFmtId="49" fontId="2" fillId="0" borderId="3" xfId="0" applyNumberFormat="1" applyFont="1" applyBorder="1"/>
    <xf numFmtId="0" fontId="7" fillId="0" borderId="3" xfId="0" applyFont="1" applyBorder="1"/>
    <xf numFmtId="3" fontId="7" fillId="0" borderId="3" xfId="0" applyNumberFormat="1" applyFont="1" applyBorder="1"/>
    <xf numFmtId="4" fontId="7" fillId="0" borderId="3" xfId="0" applyNumberFormat="1" applyFont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3" fontId="8" fillId="2" borderId="5" xfId="0" quotePrefix="1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/>
    <xf numFmtId="0" fontId="0" fillId="3" borderId="7" xfId="0" applyFill="1" applyBorder="1"/>
    <xf numFmtId="0" fontId="7" fillId="0" borderId="7" xfId="0" applyFont="1" applyBorder="1"/>
    <xf numFmtId="3" fontId="7" fillId="0" borderId="7" xfId="0" applyNumberFormat="1" applyFont="1" applyBorder="1"/>
    <xf numFmtId="4" fontId="7" fillId="0" borderId="7" xfId="0" applyNumberFormat="1" applyFont="1" applyBorder="1"/>
    <xf numFmtId="49" fontId="2" fillId="4" borderId="8" xfId="0" applyNumberFormat="1" applyFont="1" applyFill="1" applyBorder="1"/>
    <xf numFmtId="0" fontId="2" fillId="4" borderId="9" xfId="0" applyFont="1" applyFill="1" applyBorder="1"/>
    <xf numFmtId="170" fontId="8" fillId="4" borderId="9" xfId="0" applyNumberFormat="1" applyFont="1" applyFill="1" applyBorder="1"/>
    <xf numFmtId="3" fontId="8" fillId="4" borderId="9" xfId="0" applyNumberFormat="1" applyFont="1" applyFill="1" applyBorder="1"/>
    <xf numFmtId="169" fontId="8" fillId="4" borderId="9" xfId="0" applyNumberFormat="1" applyFont="1" applyFill="1" applyBorder="1" applyAlignment="1">
      <alignment horizontal="right"/>
    </xf>
    <xf numFmtId="166" fontId="8" fillId="4" borderId="9" xfId="0" applyNumberFormat="1" applyFont="1" applyFill="1" applyBorder="1"/>
    <xf numFmtId="3" fontId="8" fillId="4" borderId="9" xfId="1" applyNumberFormat="1" applyFont="1" applyFill="1" applyBorder="1"/>
    <xf numFmtId="4" fontId="7" fillId="4" borderId="10" xfId="2" applyNumberFormat="1" applyFont="1" applyFill="1" applyBorder="1"/>
    <xf numFmtId="49" fontId="0" fillId="4" borderId="11" xfId="0" applyNumberFormat="1" applyFill="1" applyBorder="1"/>
    <xf numFmtId="4" fontId="7" fillId="4" borderId="12" xfId="2" applyNumberFormat="1" applyFont="1" applyFill="1" applyBorder="1"/>
    <xf numFmtId="49" fontId="3" fillId="4" borderId="11" xfId="0" applyNumberFormat="1" applyFont="1" applyFill="1" applyBorder="1"/>
    <xf numFmtId="0" fontId="2" fillId="4" borderId="11" xfId="0" applyFont="1" applyFill="1" applyBorder="1" applyAlignment="1">
      <alignment vertical="center"/>
    </xf>
    <xf numFmtId="0" fontId="0" fillId="4" borderId="11" xfId="0" applyFill="1" applyBorder="1"/>
    <xf numFmtId="4" fontId="10" fillId="4" borderId="12" xfId="2" applyNumberFormat="1" applyFont="1" applyFill="1" applyBorder="1"/>
    <xf numFmtId="0" fontId="2" fillId="4" borderId="11" xfId="0" applyFont="1" applyFill="1" applyBorder="1"/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/>
    <xf numFmtId="3" fontId="8" fillId="4" borderId="14" xfId="0" applyNumberFormat="1" applyFont="1" applyFill="1" applyBorder="1" applyAlignment="1">
      <alignment horizontal="right"/>
    </xf>
    <xf numFmtId="169" fontId="10" fillId="4" borderId="2" xfId="0" applyNumberFormat="1" applyFont="1" applyFill="1" applyBorder="1" applyAlignment="1">
      <alignment horizontal="right"/>
    </xf>
    <xf numFmtId="166" fontId="10" fillId="4" borderId="2" xfId="0" applyNumberFormat="1" applyFont="1" applyFill="1" applyBorder="1"/>
    <xf numFmtId="0" fontId="10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168" fontId="7" fillId="0" borderId="0" xfId="3" applyNumberFormat="1" applyFont="1" applyBorder="1"/>
    <xf numFmtId="0" fontId="6" fillId="0" borderId="16" xfId="0" quotePrefix="1" applyFont="1" applyBorder="1" applyAlignment="1">
      <alignment horizontal="center" wrapText="1"/>
    </xf>
    <xf numFmtId="0" fontId="16" fillId="0" borderId="16" xfId="0" quotePrefix="1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 wrapText="1"/>
    </xf>
    <xf numFmtId="170" fontId="10" fillId="4" borderId="2" xfId="0" applyNumberFormat="1" applyFont="1" applyFill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4" fontId="7" fillId="4" borderId="12" xfId="2" applyNumberFormat="1" applyFont="1" applyFill="1" applyBorder="1" applyAlignment="1">
      <alignment horizontal="right"/>
    </xf>
    <xf numFmtId="3" fontId="10" fillId="0" borderId="2" xfId="1" applyNumberFormat="1" applyFont="1" applyFill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170" fontId="7" fillId="4" borderId="2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7" fillId="4" borderId="12" xfId="0" applyNumberFormat="1" applyFont="1" applyFill="1" applyBorder="1" applyAlignment="1">
      <alignment horizontal="right"/>
    </xf>
    <xf numFmtId="170" fontId="8" fillId="4" borderId="2" xfId="0" applyNumberFormat="1" applyFont="1" applyFill="1" applyBorder="1" applyAlignment="1">
      <alignment horizontal="right"/>
    </xf>
    <xf numFmtId="3" fontId="8" fillId="0" borderId="2" xfId="1" applyNumberFormat="1" applyFont="1" applyFill="1" applyBorder="1" applyAlignment="1">
      <alignment horizontal="right"/>
    </xf>
    <xf numFmtId="4" fontId="8" fillId="4" borderId="12" xfId="2" applyNumberFormat="1" applyFont="1" applyFill="1" applyBorder="1" applyAlignment="1">
      <alignment horizontal="right"/>
    </xf>
    <xf numFmtId="170" fontId="2" fillId="4" borderId="2" xfId="0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164" fontId="10" fillId="4" borderId="2" xfId="0" applyNumberFormat="1" applyFont="1" applyFill="1" applyBorder="1" applyAlignment="1">
      <alignment horizontal="right"/>
    </xf>
    <xf numFmtId="165" fontId="10" fillId="4" borderId="2" xfId="0" applyNumberFormat="1" applyFont="1" applyFill="1" applyBorder="1" applyAlignment="1">
      <alignment horizontal="right"/>
    </xf>
    <xf numFmtId="4" fontId="10" fillId="4" borderId="12" xfId="2" applyNumberFormat="1" applyFont="1" applyFill="1" applyBorder="1" applyAlignment="1">
      <alignment horizontal="right"/>
    </xf>
    <xf numFmtId="170" fontId="7" fillId="0" borderId="0" xfId="0" applyNumberFormat="1" applyFont="1" applyAlignment="1">
      <alignment horizontal="right"/>
    </xf>
    <xf numFmtId="164" fontId="15" fillId="4" borderId="2" xfId="0" applyNumberFormat="1" applyFont="1" applyFill="1" applyBorder="1" applyAlignment="1">
      <alignment horizontal="right"/>
    </xf>
    <xf numFmtId="174" fontId="8" fillId="4" borderId="2" xfId="1" applyNumberFormat="1" applyFont="1" applyFill="1" applyBorder="1" applyAlignment="1">
      <alignment horizontal="right"/>
    </xf>
    <xf numFmtId="164" fontId="8" fillId="4" borderId="2" xfId="0" applyNumberFormat="1" applyFont="1" applyFill="1" applyBorder="1" applyAlignment="1">
      <alignment horizontal="right"/>
    </xf>
    <xf numFmtId="165" fontId="8" fillId="4" borderId="2" xfId="0" applyNumberFormat="1" applyFont="1" applyFill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4" fontId="8" fillId="4" borderId="12" xfId="0" applyNumberFormat="1" applyFont="1" applyFill="1" applyBorder="1" applyAlignment="1">
      <alignment horizontal="right"/>
    </xf>
    <xf numFmtId="170" fontId="8" fillId="4" borderId="14" xfId="0" applyNumberFormat="1" applyFont="1" applyFill="1" applyBorder="1" applyAlignment="1">
      <alignment horizontal="right"/>
    </xf>
    <xf numFmtId="166" fontId="8" fillId="4" borderId="14" xfId="0" applyNumberFormat="1" applyFont="1" applyFill="1" applyBorder="1" applyAlignment="1">
      <alignment horizontal="right"/>
    </xf>
    <xf numFmtId="164" fontId="8" fillId="4" borderId="14" xfId="0" applyNumberFormat="1" applyFont="1" applyFill="1" applyBorder="1" applyAlignment="1">
      <alignment horizontal="right"/>
    </xf>
    <xf numFmtId="4" fontId="8" fillId="4" borderId="15" xfId="2" applyNumberFormat="1" applyFont="1" applyFill="1" applyBorder="1" applyAlignment="1">
      <alignment horizontal="right"/>
    </xf>
    <xf numFmtId="0" fontId="17" fillId="5" borderId="0" xfId="0" applyFont="1" applyFill="1" applyAlignment="1">
      <alignment vertical="top"/>
    </xf>
    <xf numFmtId="0" fontId="0" fillId="0" borderId="0" xfId="0" applyAlignment="1">
      <alignment vertical="top"/>
    </xf>
    <xf numFmtId="0" fontId="17" fillId="0" borderId="0" xfId="0" applyFont="1" applyAlignment="1">
      <alignment vertical="top"/>
    </xf>
    <xf numFmtId="3" fontId="17" fillId="0" borderId="0" xfId="0" applyNumberFormat="1" applyFont="1" applyAlignment="1">
      <alignment vertical="top"/>
    </xf>
    <xf numFmtId="3" fontId="17" fillId="0" borderId="0" xfId="0" quotePrefix="1" applyNumberFormat="1" applyFont="1" applyAlignment="1">
      <alignment vertical="top"/>
    </xf>
    <xf numFmtId="4" fontId="17" fillId="0" borderId="0" xfId="0" applyNumberFormat="1" applyFont="1" applyAlignment="1">
      <alignment vertical="top"/>
    </xf>
    <xf numFmtId="0" fontId="19" fillId="6" borderId="0" xfId="19" applyFont="1" applyFill="1" applyAlignment="1">
      <alignment horizontal="left" vertical="center"/>
    </xf>
    <xf numFmtId="0" fontId="20" fillId="6" borderId="0" xfId="19" applyFont="1" applyFill="1" applyAlignment="1">
      <alignment horizontal="center" vertical="top" wrapText="1"/>
    </xf>
    <xf numFmtId="0" fontId="21" fillId="6" borderId="0" xfId="19" applyFont="1" applyFill="1" applyAlignment="1">
      <alignment horizontal="left"/>
    </xf>
    <xf numFmtId="175" fontId="22" fillId="6" borderId="0" xfId="19" applyNumberFormat="1" applyFont="1" applyFill="1" applyAlignment="1">
      <alignment horizontal="right" vertical="center"/>
    </xf>
    <xf numFmtId="176" fontId="22" fillId="6" borderId="0" xfId="19" applyNumberFormat="1" applyFont="1" applyFill="1" applyAlignment="1">
      <alignment horizontal="right" vertical="center"/>
    </xf>
    <xf numFmtId="49" fontId="23" fillId="6" borderId="0" xfId="19" applyNumberFormat="1" applyFont="1" applyFill="1" applyAlignment="1">
      <alignment horizontal="left" vertical="center" wrapText="1"/>
    </xf>
    <xf numFmtId="49" fontId="24" fillId="6" borderId="18" xfId="19" applyNumberFormat="1" applyFont="1" applyFill="1" applyBorder="1" applyAlignment="1">
      <alignment horizontal="left" vertical="center"/>
    </xf>
    <xf numFmtId="0" fontId="25" fillId="6" borderId="19" xfId="19" applyFont="1" applyFill="1" applyBorder="1" applyAlignment="1">
      <alignment horizontal="center" vertical="center" wrapText="1"/>
    </xf>
    <xf numFmtId="0" fontId="25" fillId="6" borderId="19" xfId="19" applyFont="1" applyFill="1" applyBorder="1" applyAlignment="1">
      <alignment horizontal="center" vertical="center"/>
    </xf>
    <xf numFmtId="49" fontId="24" fillId="6" borderId="19" xfId="19" applyNumberFormat="1" applyFont="1" applyFill="1" applyBorder="1" applyAlignment="1">
      <alignment horizontal="left" vertical="center"/>
    </xf>
    <xf numFmtId="0" fontId="25" fillId="6" borderId="20" xfId="19" applyFont="1" applyFill="1" applyBorder="1" applyAlignment="1">
      <alignment horizontal="center" vertical="center" wrapText="1"/>
    </xf>
    <xf numFmtId="49" fontId="24" fillId="6" borderId="21" xfId="19" applyNumberFormat="1" applyFont="1" applyFill="1" applyBorder="1" applyAlignment="1">
      <alignment horizontal="left" vertical="center"/>
    </xf>
    <xf numFmtId="0" fontId="25" fillId="6" borderId="0" xfId="19" applyFont="1" applyFill="1" applyAlignment="1">
      <alignment horizontal="center" vertical="center" wrapText="1"/>
    </xf>
    <xf numFmtId="0" fontId="25" fillId="6" borderId="0" xfId="19" applyFont="1" applyFill="1" applyAlignment="1">
      <alignment horizontal="center" vertical="center"/>
    </xf>
    <xf numFmtId="49" fontId="24" fillId="6" borderId="0" xfId="19" applyNumberFormat="1" applyFont="1" applyFill="1" applyAlignment="1">
      <alignment horizontal="left" vertical="center"/>
    </xf>
    <xf numFmtId="0" fontId="25" fillId="6" borderId="22" xfId="19" applyFont="1" applyFill="1" applyBorder="1" applyAlignment="1">
      <alignment horizontal="center" vertical="center" wrapText="1"/>
    </xf>
    <xf numFmtId="49" fontId="25" fillId="6" borderId="23" xfId="19" applyNumberFormat="1" applyFont="1" applyFill="1" applyBorder="1" applyAlignment="1">
      <alignment horizontal="center" vertical="center"/>
    </xf>
    <xf numFmtId="0" fontId="25" fillId="6" borderId="23" xfId="19" applyFont="1" applyFill="1" applyBorder="1" applyAlignment="1">
      <alignment horizontal="center" vertical="center" wrapText="1"/>
    </xf>
    <xf numFmtId="0" fontId="25" fillId="6" borderId="23" xfId="19" applyFont="1" applyFill="1" applyBorder="1" applyAlignment="1">
      <alignment horizontal="center" vertical="center" wrapText="1"/>
    </xf>
    <xf numFmtId="49" fontId="26" fillId="6" borderId="24" xfId="19" applyNumberFormat="1" applyFont="1" applyFill="1" applyBorder="1" applyAlignment="1">
      <alignment horizontal="left" vertical="center" wrapText="1"/>
    </xf>
    <xf numFmtId="49" fontId="26" fillId="6" borderId="22" xfId="19" applyNumberFormat="1" applyFont="1" applyFill="1" applyBorder="1" applyAlignment="1">
      <alignment horizontal="left" vertical="center" wrapText="1"/>
    </xf>
    <xf numFmtId="3" fontId="26" fillId="6" borderId="22" xfId="19" applyNumberFormat="1" applyFont="1" applyFill="1" applyBorder="1" applyAlignment="1">
      <alignment horizontal="right"/>
    </xf>
    <xf numFmtId="177" fontId="26" fillId="6" borderId="22" xfId="19" applyNumberFormat="1" applyFont="1" applyFill="1" applyBorder="1" applyAlignment="1">
      <alignment horizontal="right"/>
    </xf>
    <xf numFmtId="49" fontId="26" fillId="6" borderId="25" xfId="19" applyNumberFormat="1" applyFont="1" applyFill="1" applyBorder="1" applyAlignment="1">
      <alignment horizontal="left" vertical="center" wrapText="1"/>
    </xf>
    <xf numFmtId="49" fontId="26" fillId="6" borderId="26" xfId="19" applyNumberFormat="1" applyFont="1" applyFill="1" applyBorder="1" applyAlignment="1">
      <alignment horizontal="left" vertical="center" wrapText="1"/>
    </xf>
    <xf numFmtId="3" fontId="26" fillId="6" borderId="26" xfId="19" applyNumberFormat="1" applyFont="1" applyFill="1" applyBorder="1" applyAlignment="1">
      <alignment horizontal="right"/>
    </xf>
    <xf numFmtId="177" fontId="26" fillId="6" borderId="26" xfId="19" applyNumberFormat="1" applyFont="1" applyFill="1" applyBorder="1" applyAlignment="1">
      <alignment horizontal="right"/>
    </xf>
    <xf numFmtId="49" fontId="27" fillId="6" borderId="27" xfId="19" applyNumberFormat="1" applyFont="1" applyFill="1" applyBorder="1" applyAlignment="1">
      <alignment horizontal="left"/>
    </xf>
    <xf numFmtId="49" fontId="21" fillId="6" borderId="0" xfId="19" applyNumberFormat="1" applyFont="1" applyFill="1" applyAlignment="1">
      <alignment horizontal="center" vertical="center"/>
    </xf>
    <xf numFmtId="49" fontId="28" fillId="6" borderId="0" xfId="19" applyNumberFormat="1" applyFont="1" applyFill="1" applyAlignment="1">
      <alignment horizontal="center" vertical="center"/>
    </xf>
    <xf numFmtId="0" fontId="18" fillId="0" borderId="0" xfId="19"/>
    <xf numFmtId="49" fontId="25" fillId="6" borderId="18" xfId="19" applyNumberFormat="1" applyFont="1" applyFill="1" applyBorder="1" applyAlignment="1">
      <alignment horizontal="left"/>
    </xf>
    <xf numFmtId="49" fontId="25" fillId="6" borderId="20" xfId="19" applyNumberFormat="1" applyFont="1" applyFill="1" applyBorder="1" applyAlignment="1">
      <alignment horizontal="left"/>
    </xf>
    <xf numFmtId="49" fontId="25" fillId="6" borderId="28" xfId="19" applyNumberFormat="1" applyFont="1" applyFill="1" applyBorder="1" applyAlignment="1">
      <alignment horizontal="left"/>
    </xf>
    <xf numFmtId="49" fontId="25" fillId="6" borderId="26" xfId="19" applyNumberFormat="1" applyFont="1" applyFill="1" applyBorder="1" applyAlignment="1">
      <alignment horizontal="left"/>
    </xf>
    <xf numFmtId="49" fontId="25" fillId="6" borderId="23" xfId="19" applyNumberFormat="1" applyFont="1" applyFill="1" applyBorder="1" applyAlignment="1">
      <alignment horizontal="center"/>
    </xf>
    <xf numFmtId="0" fontId="25" fillId="6" borderId="23" xfId="19" applyFont="1" applyFill="1" applyBorder="1" applyAlignment="1">
      <alignment horizontal="center" wrapText="1"/>
    </xf>
    <xf numFmtId="49" fontId="26" fillId="7" borderId="24" xfId="19" applyNumberFormat="1" applyFont="1" applyFill="1" applyBorder="1" applyAlignment="1">
      <alignment horizontal="left" vertical="center"/>
    </xf>
    <xf numFmtId="49" fontId="29" fillId="6" borderId="24" xfId="19" applyNumberFormat="1" applyFont="1" applyFill="1" applyBorder="1" applyAlignment="1">
      <alignment horizontal="left" vertical="center" wrapText="1"/>
    </xf>
    <xf numFmtId="3" fontId="26" fillId="7" borderId="24" xfId="19" applyNumberFormat="1" applyFont="1" applyFill="1" applyBorder="1" applyAlignment="1">
      <alignment horizontal="right" vertical="center" wrapText="1"/>
    </xf>
    <xf numFmtId="177" fontId="26" fillId="7" borderId="24" xfId="19" applyNumberFormat="1" applyFont="1" applyFill="1" applyBorder="1" applyAlignment="1">
      <alignment horizontal="right" vertical="center" wrapText="1"/>
    </xf>
    <xf numFmtId="49" fontId="26" fillId="6" borderId="24" xfId="19" applyNumberFormat="1" applyFont="1" applyFill="1" applyBorder="1" applyAlignment="1">
      <alignment horizontal="left" vertical="center"/>
    </xf>
    <xf numFmtId="3" fontId="26" fillId="6" borderId="24" xfId="19" applyNumberFormat="1" applyFont="1" applyFill="1" applyBorder="1" applyAlignment="1">
      <alignment horizontal="right" vertical="center" wrapText="1"/>
    </xf>
    <xf numFmtId="177" fontId="26" fillId="6" borderId="24" xfId="19" applyNumberFormat="1" applyFont="1" applyFill="1" applyBorder="1" applyAlignment="1">
      <alignment horizontal="right" vertical="center" wrapText="1"/>
    </xf>
    <xf numFmtId="49" fontId="22" fillId="6" borderId="23" xfId="19" applyNumberFormat="1" applyFont="1" applyFill="1" applyBorder="1" applyAlignment="1">
      <alignment horizontal="center"/>
    </xf>
    <xf numFmtId="3" fontId="30" fillId="6" borderId="23" xfId="19" applyNumberFormat="1" applyFont="1" applyFill="1" applyBorder="1" applyAlignment="1">
      <alignment horizontal="right" vertical="center" wrapText="1"/>
    </xf>
    <xf numFmtId="177" fontId="26" fillId="6" borderId="23" xfId="19" applyNumberFormat="1" applyFont="1" applyFill="1" applyBorder="1" applyAlignment="1">
      <alignment horizontal="right" vertical="center" wrapText="1"/>
    </xf>
    <xf numFmtId="49" fontId="29" fillId="6" borderId="24" xfId="19" applyNumberFormat="1" applyFont="1" applyFill="1" applyBorder="1" applyAlignment="1">
      <alignment horizontal="left" vertical="center"/>
    </xf>
    <xf numFmtId="3" fontId="26" fillId="7" borderId="24" xfId="19" applyNumberFormat="1" applyFont="1" applyFill="1" applyBorder="1" applyAlignment="1">
      <alignment horizontal="right" vertical="center"/>
    </xf>
    <xf numFmtId="3" fontId="29" fillId="6" borderId="24" xfId="19" applyNumberFormat="1" applyFont="1" applyFill="1" applyBorder="1" applyAlignment="1">
      <alignment horizontal="right" vertical="center"/>
    </xf>
    <xf numFmtId="177" fontId="26" fillId="7" borderId="24" xfId="19" applyNumberFormat="1" applyFont="1" applyFill="1" applyBorder="1" applyAlignment="1">
      <alignment horizontal="right" vertical="center"/>
    </xf>
    <xf numFmtId="3" fontId="26" fillId="7" borderId="24" xfId="19" applyNumberFormat="1" applyFont="1" applyFill="1" applyBorder="1" applyAlignment="1">
      <alignment horizontal="right" vertical="center"/>
    </xf>
    <xf numFmtId="3" fontId="26" fillId="6" borderId="24" xfId="19" applyNumberFormat="1" applyFont="1" applyFill="1" applyBorder="1" applyAlignment="1">
      <alignment horizontal="right" vertical="center"/>
    </xf>
    <xf numFmtId="177" fontId="26" fillId="6" borderId="24" xfId="19" applyNumberFormat="1" applyFont="1" applyFill="1" applyBorder="1" applyAlignment="1">
      <alignment horizontal="right" vertical="center"/>
    </xf>
    <xf numFmtId="3" fontId="26" fillId="6" borderId="24" xfId="19" applyNumberFormat="1" applyFont="1" applyFill="1" applyBorder="1" applyAlignment="1">
      <alignment horizontal="right" vertical="center"/>
    </xf>
    <xf numFmtId="49" fontId="22" fillId="6" borderId="23" xfId="19" applyNumberFormat="1" applyFont="1" applyFill="1" applyBorder="1" applyAlignment="1">
      <alignment horizontal="center" vertical="center"/>
    </xf>
    <xf numFmtId="3" fontId="30" fillId="6" borderId="23" xfId="19" applyNumberFormat="1" applyFont="1" applyFill="1" applyBorder="1" applyAlignment="1">
      <alignment horizontal="right" vertical="center"/>
    </xf>
    <xf numFmtId="3" fontId="25" fillId="6" borderId="23" xfId="19" applyNumberFormat="1" applyFont="1" applyFill="1" applyBorder="1" applyAlignment="1">
      <alignment horizontal="right" vertical="center"/>
    </xf>
    <xf numFmtId="177" fontId="30" fillId="6" borderId="23" xfId="19" applyNumberFormat="1" applyFont="1" applyFill="1" applyBorder="1" applyAlignment="1">
      <alignment horizontal="right" vertical="center"/>
    </xf>
    <xf numFmtId="3" fontId="30" fillId="6" borderId="23" xfId="19" applyNumberFormat="1" applyFont="1" applyFill="1" applyBorder="1" applyAlignment="1">
      <alignment horizontal="right" vertical="center"/>
    </xf>
    <xf numFmtId="49" fontId="22" fillId="7" borderId="23" xfId="19" applyNumberFormat="1" applyFont="1" applyFill="1" applyBorder="1" applyAlignment="1">
      <alignment horizontal="center"/>
    </xf>
    <xf numFmtId="3" fontId="25" fillId="6" borderId="23" xfId="19" applyNumberFormat="1" applyFont="1" applyFill="1" applyBorder="1" applyAlignment="1">
      <alignment horizontal="right" vertical="center" wrapText="1"/>
    </xf>
    <xf numFmtId="177" fontId="25" fillId="6" borderId="23" xfId="19" applyNumberFormat="1" applyFont="1" applyFill="1" applyBorder="1" applyAlignment="1">
      <alignment horizontal="right" vertical="center" wrapText="1"/>
    </xf>
    <xf numFmtId="49" fontId="21" fillId="6" borderId="0" xfId="19" applyNumberFormat="1" applyFont="1" applyFill="1" applyAlignment="1">
      <alignment horizontal="center"/>
    </xf>
    <xf numFmtId="49" fontId="28" fillId="6" borderId="0" xfId="19" applyNumberFormat="1" applyFont="1" applyFill="1" applyAlignment="1">
      <alignment horizontal="center"/>
    </xf>
  </cellXfs>
  <cellStyles count="20">
    <cellStyle name="Millares" xfId="1" builtinId="3"/>
    <cellStyle name="Millares [0]" xfId="3" builtinId="6"/>
    <cellStyle name="Millares [0] 2" xfId="10" xr:uid="{A6108142-4231-4C5B-8789-4D79263F5E85}"/>
    <cellStyle name="Millares [0] 3" xfId="6" xr:uid="{05AE5C29-B08D-4C7D-B0D5-B3413776D444}"/>
    <cellStyle name="Millares 2" xfId="5" xr:uid="{0A367673-8D9A-44D5-980C-DEB78123075A}"/>
    <cellStyle name="Millares 3" xfId="8" xr:uid="{B119D6C3-2CAB-4D10-A033-C7955F87251E}"/>
    <cellStyle name="Millares 4" xfId="7" xr:uid="{4CE2DC52-E385-4D9D-8905-24DF17C311F7}"/>
    <cellStyle name="Millares 5" xfId="15" xr:uid="{CA7A33D7-1FB6-4A7E-AB47-7459DA3CDAAC}"/>
    <cellStyle name="Millares 6" xfId="18" xr:uid="{C05EB2C7-A8E3-4E73-8134-5685CED320DA}"/>
    <cellStyle name="Moneda 2" xfId="9" xr:uid="{6A98D102-BE21-4E40-AAAC-66218236E1A7}"/>
    <cellStyle name="Moneda 3" xfId="12" xr:uid="{19168590-3603-42B0-882F-B08F71312138}"/>
    <cellStyle name="Normal" xfId="0" builtinId="0"/>
    <cellStyle name="Normal 2" xfId="4" xr:uid="{62F803A3-AF9C-4325-AF79-22D24EF83C2D}"/>
    <cellStyle name="Normal 2 2" xfId="16" xr:uid="{34502CC1-72C1-4321-9BF8-CBC1802541D9}"/>
    <cellStyle name="Normal 2 3" xfId="14" xr:uid="{9DD800D9-6671-43DF-A476-823260B24BE4}"/>
    <cellStyle name="Normal 3" xfId="11" xr:uid="{2BEBC6D8-93FA-432C-9CF0-335DA3CAA0A4}"/>
    <cellStyle name="Normal 4" xfId="19" xr:uid="{AABE6E30-6211-4071-B805-2DDE454232E7}"/>
    <cellStyle name="Normal 6" xfId="17" xr:uid="{6D94876E-74B6-4F86-9F89-4062A6C4EBAE}"/>
    <cellStyle name="Porcentaje" xfId="2" builtinId="5"/>
    <cellStyle name="Porcentaje 2" xfId="13" xr:uid="{4A59D943-69A7-42FB-9F86-C60C64CC084E}"/>
  </cellStyles>
  <dxfs count="0"/>
  <tableStyles count="1" defaultTableStyle="TableStyleMedium2" defaultPivotStyle="PivotStyleLight16">
    <tableStyle name="Invisible" pivot="0" table="0" count="0" xr9:uid="{F8246235-3886-4700-B0B9-96EA22B7AB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DD0A947F-2E07-4712-A2FB-662AF51CB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54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6D84-F257-4999-AF69-7A6625BD5587}">
  <dimension ref="A1:M45"/>
  <sheetViews>
    <sheetView tabSelected="1" zoomScale="123" zoomScaleNormal="123" workbookViewId="0">
      <selection activeCell="E18" sqref="E18"/>
    </sheetView>
  </sheetViews>
  <sheetFormatPr baseColWidth="10" defaultRowHeight="12.75" x14ac:dyDescent="0.2"/>
  <cols>
    <col min="1" max="1" width="14" style="154" customWidth="1"/>
    <col min="2" max="2" width="33.85546875" style="154" customWidth="1"/>
    <col min="3" max="3" width="14.7109375" style="154" customWidth="1"/>
    <col min="4" max="5" width="13" style="154" customWidth="1"/>
    <col min="6" max="6" width="14.85546875" style="154" customWidth="1"/>
    <col min="7" max="7" width="14.28515625" style="154" customWidth="1"/>
    <col min="8" max="8" width="15.140625" style="154" customWidth="1"/>
    <col min="9" max="9" width="7.7109375" style="154" customWidth="1"/>
    <col min="10" max="10" width="16.28515625" style="154" customWidth="1"/>
    <col min="11" max="12" width="13" style="154" customWidth="1"/>
    <col min="13" max="16384" width="11.42578125" style="154"/>
  </cols>
  <sheetData>
    <row r="1" spans="1:12" s="126" customFormat="1" ht="3.75" customHeight="1" x14ac:dyDescent="0.2"/>
    <row r="2" spans="1:12" s="126" customFormat="1" ht="5.85" customHeight="1" x14ac:dyDescent="0.2">
      <c r="A2" s="129"/>
    </row>
    <row r="3" spans="1:12" s="126" customFormat="1" ht="21.4" customHeight="1" x14ac:dyDescent="0.2">
      <c r="A3" s="155" t="s">
        <v>631</v>
      </c>
      <c r="B3" s="155"/>
      <c r="C3" s="155"/>
      <c r="D3" s="155"/>
      <c r="E3" s="155"/>
      <c r="F3" s="155"/>
      <c r="G3" s="155"/>
      <c r="H3" s="155"/>
      <c r="I3" s="155"/>
      <c r="J3" s="156" t="s">
        <v>632</v>
      </c>
      <c r="K3" s="156"/>
      <c r="L3" s="156"/>
    </row>
    <row r="4" spans="1:12" s="126" customFormat="1" ht="21.4" customHeight="1" x14ac:dyDescent="0.2">
      <c r="A4" s="157" t="s">
        <v>633</v>
      </c>
      <c r="B4" s="157"/>
      <c r="C4" s="157"/>
      <c r="D4" s="157"/>
      <c r="E4" s="157"/>
      <c r="F4" s="157"/>
      <c r="G4" s="157"/>
      <c r="H4" s="157"/>
      <c r="I4" s="157"/>
      <c r="J4" s="158" t="s">
        <v>634</v>
      </c>
      <c r="K4" s="158"/>
      <c r="L4" s="158"/>
    </row>
    <row r="5" spans="1:12" s="126" customFormat="1" ht="22.35" customHeight="1" x14ac:dyDescent="0.2">
      <c r="A5" s="159" t="s">
        <v>411</v>
      </c>
      <c r="B5" s="159"/>
      <c r="C5" s="141" t="s">
        <v>635</v>
      </c>
      <c r="D5" s="159" t="s">
        <v>420</v>
      </c>
      <c r="E5" s="159"/>
      <c r="F5" s="141" t="s">
        <v>636</v>
      </c>
      <c r="G5" s="159" t="s">
        <v>637</v>
      </c>
      <c r="H5" s="159"/>
      <c r="I5" s="141" t="s">
        <v>638</v>
      </c>
      <c r="J5" s="141" t="s">
        <v>639</v>
      </c>
      <c r="K5" s="141" t="s">
        <v>640</v>
      </c>
      <c r="L5" s="141" t="s">
        <v>641</v>
      </c>
    </row>
    <row r="6" spans="1:12" s="126" customFormat="1" ht="32.450000000000003" customHeight="1" x14ac:dyDescent="0.2">
      <c r="A6" s="160" t="s">
        <v>417</v>
      </c>
      <c r="B6" s="160" t="s">
        <v>418</v>
      </c>
      <c r="C6" s="141"/>
      <c r="D6" s="160" t="s">
        <v>642</v>
      </c>
      <c r="E6" s="160" t="s">
        <v>643</v>
      </c>
      <c r="F6" s="141"/>
      <c r="G6" s="142" t="s">
        <v>644</v>
      </c>
      <c r="H6" s="142" t="s">
        <v>645</v>
      </c>
      <c r="I6" s="141"/>
      <c r="J6" s="141"/>
      <c r="K6" s="141"/>
      <c r="L6" s="141"/>
    </row>
    <row r="7" spans="1:12" s="126" customFormat="1" ht="18.2" customHeight="1" x14ac:dyDescent="0.2">
      <c r="A7" s="161" t="s">
        <v>646</v>
      </c>
      <c r="B7" s="162" t="s">
        <v>647</v>
      </c>
      <c r="C7" s="163">
        <v>21057356000</v>
      </c>
      <c r="D7" s="163">
        <v>0</v>
      </c>
      <c r="E7" s="163">
        <v>0</v>
      </c>
      <c r="F7" s="163">
        <v>21057356000</v>
      </c>
      <c r="G7" s="163">
        <v>749838632</v>
      </c>
      <c r="H7" s="163">
        <v>21858069676</v>
      </c>
      <c r="I7" s="164">
        <v>1.0380253663375401</v>
      </c>
      <c r="J7" s="163">
        <v>-800713676</v>
      </c>
      <c r="K7" s="163">
        <v>0</v>
      </c>
      <c r="L7" s="163">
        <v>21858069676</v>
      </c>
    </row>
    <row r="8" spans="1:12" s="126" customFormat="1" ht="18.2" customHeight="1" x14ac:dyDescent="0.2">
      <c r="A8" s="165" t="s">
        <v>648</v>
      </c>
      <c r="B8" s="162" t="s">
        <v>34</v>
      </c>
      <c r="C8" s="166">
        <v>2053212000</v>
      </c>
      <c r="D8" s="166">
        <v>0</v>
      </c>
      <c r="E8" s="166">
        <v>0</v>
      </c>
      <c r="F8" s="166">
        <v>2053212000</v>
      </c>
      <c r="G8" s="166">
        <v>749830587</v>
      </c>
      <c r="H8" s="166">
        <v>2853842025</v>
      </c>
      <c r="I8" s="167">
        <v>1.3899402618921</v>
      </c>
      <c r="J8" s="166">
        <v>-800630025</v>
      </c>
      <c r="K8" s="166">
        <v>0</v>
      </c>
      <c r="L8" s="166">
        <v>2853842025</v>
      </c>
    </row>
    <row r="9" spans="1:12" s="126" customFormat="1" ht="18.2" customHeight="1" x14ac:dyDescent="0.2">
      <c r="A9" s="161" t="s">
        <v>649</v>
      </c>
      <c r="B9" s="162" t="s">
        <v>650</v>
      </c>
      <c r="C9" s="163">
        <v>2053212000</v>
      </c>
      <c r="D9" s="163">
        <v>0</v>
      </c>
      <c r="E9" s="163">
        <v>0</v>
      </c>
      <c r="F9" s="163">
        <v>2053212000</v>
      </c>
      <c r="G9" s="163">
        <v>749830587</v>
      </c>
      <c r="H9" s="163">
        <v>2853842025</v>
      </c>
      <c r="I9" s="164">
        <v>1.3899402618921</v>
      </c>
      <c r="J9" s="163">
        <v>-800630025</v>
      </c>
      <c r="K9" s="163">
        <v>0</v>
      </c>
      <c r="L9" s="163">
        <v>2853842025</v>
      </c>
    </row>
    <row r="10" spans="1:12" s="126" customFormat="1" ht="18.2" customHeight="1" x14ac:dyDescent="0.2">
      <c r="A10" s="165" t="s">
        <v>651</v>
      </c>
      <c r="B10" s="162" t="s">
        <v>652</v>
      </c>
      <c r="C10" s="166">
        <v>2053212000</v>
      </c>
      <c r="D10" s="166">
        <v>0</v>
      </c>
      <c r="E10" s="166">
        <v>0</v>
      </c>
      <c r="F10" s="166">
        <v>2053212000</v>
      </c>
      <c r="G10" s="166">
        <v>749830587</v>
      </c>
      <c r="H10" s="166">
        <v>2853842025</v>
      </c>
      <c r="I10" s="167">
        <v>1.3899402618921</v>
      </c>
      <c r="J10" s="166">
        <v>-800630025</v>
      </c>
      <c r="K10" s="166">
        <v>0</v>
      </c>
      <c r="L10" s="166">
        <v>2853842025</v>
      </c>
    </row>
    <row r="11" spans="1:12" s="126" customFormat="1" ht="18.2" customHeight="1" x14ac:dyDescent="0.2">
      <c r="A11" s="161" t="s">
        <v>653</v>
      </c>
      <c r="B11" s="162" t="s">
        <v>654</v>
      </c>
      <c r="C11" s="163">
        <v>2053212000</v>
      </c>
      <c r="D11" s="163">
        <v>0</v>
      </c>
      <c r="E11" s="163">
        <v>0</v>
      </c>
      <c r="F11" s="163">
        <v>2053212000</v>
      </c>
      <c r="G11" s="163">
        <v>749830587</v>
      </c>
      <c r="H11" s="163">
        <v>2853842025</v>
      </c>
      <c r="I11" s="164">
        <v>1.3899402618921</v>
      </c>
      <c r="J11" s="163">
        <v>-800630025</v>
      </c>
      <c r="K11" s="163">
        <v>0</v>
      </c>
      <c r="L11" s="163">
        <v>2853842025</v>
      </c>
    </row>
    <row r="12" spans="1:12" s="126" customFormat="1" ht="18.2" customHeight="1" x14ac:dyDescent="0.2">
      <c r="A12" s="165" t="s">
        <v>655</v>
      </c>
      <c r="B12" s="162" t="s">
        <v>656</v>
      </c>
      <c r="C12" s="166">
        <v>2053212000</v>
      </c>
      <c r="D12" s="166">
        <v>0</v>
      </c>
      <c r="E12" s="166">
        <v>0</v>
      </c>
      <c r="F12" s="166">
        <v>2053212000</v>
      </c>
      <c r="G12" s="166">
        <v>500000000</v>
      </c>
      <c r="H12" s="166">
        <v>1780835480</v>
      </c>
      <c r="I12" s="167">
        <v>0.86734125847696197</v>
      </c>
      <c r="J12" s="166">
        <v>272376520</v>
      </c>
      <c r="K12" s="166">
        <v>0</v>
      </c>
      <c r="L12" s="166">
        <v>1780835480</v>
      </c>
    </row>
    <row r="13" spans="1:12" s="126" customFormat="1" ht="25.5" customHeight="1" x14ac:dyDescent="0.2">
      <c r="A13" s="161" t="s">
        <v>657</v>
      </c>
      <c r="B13" s="162" t="s">
        <v>658</v>
      </c>
      <c r="C13" s="163">
        <v>2053212000</v>
      </c>
      <c r="D13" s="163">
        <v>0</v>
      </c>
      <c r="E13" s="163">
        <v>0</v>
      </c>
      <c r="F13" s="163">
        <v>2053212000</v>
      </c>
      <c r="G13" s="163">
        <v>500000000</v>
      </c>
      <c r="H13" s="163">
        <v>1780835480</v>
      </c>
      <c r="I13" s="164">
        <v>0.86734125847696197</v>
      </c>
      <c r="J13" s="163">
        <v>272376520</v>
      </c>
      <c r="K13" s="163">
        <v>0</v>
      </c>
      <c r="L13" s="163">
        <v>1780835480</v>
      </c>
    </row>
    <row r="14" spans="1:12" s="126" customFormat="1" ht="34.15" customHeight="1" x14ac:dyDescent="0.2">
      <c r="A14" s="165" t="s">
        <v>659</v>
      </c>
      <c r="B14" s="162" t="s">
        <v>660</v>
      </c>
      <c r="C14" s="166">
        <v>2053212000</v>
      </c>
      <c r="D14" s="166">
        <v>0</v>
      </c>
      <c r="E14" s="166">
        <v>0</v>
      </c>
      <c r="F14" s="166">
        <v>2053212000</v>
      </c>
      <c r="G14" s="166">
        <v>500000000</v>
      </c>
      <c r="H14" s="166">
        <v>1780835480</v>
      </c>
      <c r="I14" s="167">
        <v>0.86734125847696197</v>
      </c>
      <c r="J14" s="166">
        <v>272376520</v>
      </c>
      <c r="K14" s="166">
        <v>0</v>
      </c>
      <c r="L14" s="166">
        <v>1780835480</v>
      </c>
    </row>
    <row r="15" spans="1:12" s="126" customFormat="1" ht="25.5" customHeight="1" x14ac:dyDescent="0.2">
      <c r="A15" s="161" t="s">
        <v>661</v>
      </c>
      <c r="B15" s="162" t="s">
        <v>202</v>
      </c>
      <c r="C15" s="163">
        <v>0</v>
      </c>
      <c r="D15" s="163">
        <v>0</v>
      </c>
      <c r="E15" s="163">
        <v>0</v>
      </c>
      <c r="F15" s="163">
        <v>0</v>
      </c>
      <c r="G15" s="163">
        <v>0</v>
      </c>
      <c r="H15" s="163">
        <v>20931334</v>
      </c>
      <c r="I15" s="164">
        <v>0</v>
      </c>
      <c r="J15" s="163">
        <v>-20931334</v>
      </c>
      <c r="K15" s="163">
        <v>0</v>
      </c>
      <c r="L15" s="163">
        <v>20931334</v>
      </c>
    </row>
    <row r="16" spans="1:12" s="126" customFormat="1" ht="18.2" customHeight="1" x14ac:dyDescent="0.2">
      <c r="A16" s="165" t="s">
        <v>662</v>
      </c>
      <c r="B16" s="162" t="s">
        <v>663</v>
      </c>
      <c r="C16" s="166">
        <v>0</v>
      </c>
      <c r="D16" s="166">
        <v>0</v>
      </c>
      <c r="E16" s="166">
        <v>0</v>
      </c>
      <c r="F16" s="166">
        <v>0</v>
      </c>
      <c r="G16" s="166">
        <v>0</v>
      </c>
      <c r="H16" s="166">
        <v>20931334</v>
      </c>
      <c r="I16" s="167">
        <v>0</v>
      </c>
      <c r="J16" s="166">
        <v>-20931334</v>
      </c>
      <c r="K16" s="166">
        <v>0</v>
      </c>
      <c r="L16" s="166">
        <v>20931334</v>
      </c>
    </row>
    <row r="17" spans="1:12" s="126" customFormat="1" ht="25.5" customHeight="1" x14ac:dyDescent="0.2">
      <c r="A17" s="161" t="s">
        <v>664</v>
      </c>
      <c r="B17" s="162" t="s">
        <v>665</v>
      </c>
      <c r="C17" s="163">
        <v>0</v>
      </c>
      <c r="D17" s="163">
        <v>0</v>
      </c>
      <c r="E17" s="163">
        <v>0</v>
      </c>
      <c r="F17" s="163">
        <v>0</v>
      </c>
      <c r="G17" s="163">
        <v>0</v>
      </c>
      <c r="H17" s="163">
        <v>20931334</v>
      </c>
      <c r="I17" s="164">
        <v>0</v>
      </c>
      <c r="J17" s="163">
        <v>-20931334</v>
      </c>
      <c r="K17" s="163">
        <v>0</v>
      </c>
      <c r="L17" s="163">
        <v>20931334</v>
      </c>
    </row>
    <row r="18" spans="1:12" s="126" customFormat="1" ht="42.6" customHeight="1" x14ac:dyDescent="0.2">
      <c r="A18" s="165" t="s">
        <v>666</v>
      </c>
      <c r="B18" s="162" t="s">
        <v>224</v>
      </c>
      <c r="C18" s="166">
        <v>0</v>
      </c>
      <c r="D18" s="166">
        <v>0</v>
      </c>
      <c r="E18" s="166">
        <v>0</v>
      </c>
      <c r="F18" s="166">
        <v>0</v>
      </c>
      <c r="G18" s="166">
        <v>0</v>
      </c>
      <c r="H18" s="166">
        <v>20931334</v>
      </c>
      <c r="I18" s="167">
        <v>0</v>
      </c>
      <c r="J18" s="166">
        <v>-20931334</v>
      </c>
      <c r="K18" s="166">
        <v>0</v>
      </c>
      <c r="L18" s="166">
        <v>20931334</v>
      </c>
    </row>
    <row r="19" spans="1:12" s="126" customFormat="1" ht="18.2" customHeight="1" x14ac:dyDescent="0.2">
      <c r="A19" s="161" t="s">
        <v>667</v>
      </c>
      <c r="B19" s="162" t="s">
        <v>276</v>
      </c>
      <c r="C19" s="163">
        <v>0</v>
      </c>
      <c r="D19" s="163">
        <v>0</v>
      </c>
      <c r="E19" s="163">
        <v>0</v>
      </c>
      <c r="F19" s="163">
        <v>0</v>
      </c>
      <c r="G19" s="163">
        <v>249830587</v>
      </c>
      <c r="H19" s="163">
        <v>1052075211</v>
      </c>
      <c r="I19" s="164">
        <v>0</v>
      </c>
      <c r="J19" s="163">
        <v>-1052075211</v>
      </c>
      <c r="K19" s="163">
        <v>0</v>
      </c>
      <c r="L19" s="163">
        <v>1052075211</v>
      </c>
    </row>
    <row r="20" spans="1:12" s="126" customFormat="1" ht="18.2" customHeight="1" x14ac:dyDescent="0.2">
      <c r="A20" s="165" t="s">
        <v>668</v>
      </c>
      <c r="B20" s="162" t="s">
        <v>669</v>
      </c>
      <c r="C20" s="166">
        <v>0</v>
      </c>
      <c r="D20" s="166">
        <v>0</v>
      </c>
      <c r="E20" s="166">
        <v>0</v>
      </c>
      <c r="F20" s="166">
        <v>0</v>
      </c>
      <c r="G20" s="166">
        <v>249830587</v>
      </c>
      <c r="H20" s="166">
        <v>1052075211</v>
      </c>
      <c r="I20" s="167">
        <v>0</v>
      </c>
      <c r="J20" s="166">
        <v>-1052075211</v>
      </c>
      <c r="K20" s="166">
        <v>0</v>
      </c>
      <c r="L20" s="166">
        <v>1052075211</v>
      </c>
    </row>
    <row r="21" spans="1:12" s="126" customFormat="1" ht="18.2" customHeight="1" x14ac:dyDescent="0.2">
      <c r="A21" s="161" t="s">
        <v>670</v>
      </c>
      <c r="B21" s="162" t="s">
        <v>671</v>
      </c>
      <c r="C21" s="163">
        <v>0</v>
      </c>
      <c r="D21" s="163">
        <v>0</v>
      </c>
      <c r="E21" s="163">
        <v>0</v>
      </c>
      <c r="F21" s="163">
        <v>0</v>
      </c>
      <c r="G21" s="163">
        <v>249830587</v>
      </c>
      <c r="H21" s="163">
        <v>1052075211</v>
      </c>
      <c r="I21" s="164">
        <v>0</v>
      </c>
      <c r="J21" s="163">
        <v>-1052075211</v>
      </c>
      <c r="K21" s="163">
        <v>0</v>
      </c>
      <c r="L21" s="163">
        <v>1052075211</v>
      </c>
    </row>
    <row r="22" spans="1:12" s="126" customFormat="1" ht="18.2" customHeight="1" x14ac:dyDescent="0.2">
      <c r="A22" s="165" t="s">
        <v>672</v>
      </c>
      <c r="B22" s="162" t="s">
        <v>673</v>
      </c>
      <c r="C22" s="166">
        <v>19004144000</v>
      </c>
      <c r="D22" s="166">
        <v>0</v>
      </c>
      <c r="E22" s="166">
        <v>0</v>
      </c>
      <c r="F22" s="166">
        <v>19004144000</v>
      </c>
      <c r="G22" s="166">
        <v>8045</v>
      </c>
      <c r="H22" s="166">
        <v>19004227651</v>
      </c>
      <c r="I22" s="167">
        <v>1.00000440172417</v>
      </c>
      <c r="J22" s="166">
        <v>-83651</v>
      </c>
      <c r="K22" s="166">
        <v>0</v>
      </c>
      <c r="L22" s="166">
        <v>19004227651</v>
      </c>
    </row>
    <row r="23" spans="1:12" s="126" customFormat="1" ht="18.2" customHeight="1" x14ac:dyDescent="0.2">
      <c r="A23" s="161" t="s">
        <v>674</v>
      </c>
      <c r="B23" s="162" t="s">
        <v>675</v>
      </c>
      <c r="C23" s="163">
        <v>0</v>
      </c>
      <c r="D23" s="163">
        <v>0</v>
      </c>
      <c r="E23" s="163">
        <v>0</v>
      </c>
      <c r="F23" s="163">
        <v>0</v>
      </c>
      <c r="G23" s="163">
        <v>8045</v>
      </c>
      <c r="H23" s="163">
        <v>83651</v>
      </c>
      <c r="I23" s="164">
        <v>0</v>
      </c>
      <c r="J23" s="163">
        <v>-83651</v>
      </c>
      <c r="K23" s="163">
        <v>0</v>
      </c>
      <c r="L23" s="163">
        <v>83651</v>
      </c>
    </row>
    <row r="24" spans="1:12" s="126" customFormat="1" ht="18.2" customHeight="1" x14ac:dyDescent="0.2">
      <c r="A24" s="165" t="s">
        <v>676</v>
      </c>
      <c r="B24" s="162" t="s">
        <v>677</v>
      </c>
      <c r="C24" s="166">
        <v>0</v>
      </c>
      <c r="D24" s="166">
        <v>0</v>
      </c>
      <c r="E24" s="166">
        <v>0</v>
      </c>
      <c r="F24" s="166">
        <v>0</v>
      </c>
      <c r="G24" s="166">
        <v>8045</v>
      </c>
      <c r="H24" s="166">
        <v>83651</v>
      </c>
      <c r="I24" s="167">
        <v>0</v>
      </c>
      <c r="J24" s="166">
        <v>-83651</v>
      </c>
      <c r="K24" s="166">
        <v>0</v>
      </c>
      <c r="L24" s="166">
        <v>83651</v>
      </c>
    </row>
    <row r="25" spans="1:12" s="126" customFormat="1" ht="18.2" customHeight="1" x14ac:dyDescent="0.2">
      <c r="A25" s="161" t="s">
        <v>678</v>
      </c>
      <c r="B25" s="162" t="s">
        <v>679</v>
      </c>
      <c r="C25" s="163">
        <v>0</v>
      </c>
      <c r="D25" s="163">
        <v>0</v>
      </c>
      <c r="E25" s="163">
        <v>0</v>
      </c>
      <c r="F25" s="163">
        <v>0</v>
      </c>
      <c r="G25" s="163">
        <v>8045</v>
      </c>
      <c r="H25" s="163">
        <v>83651</v>
      </c>
      <c r="I25" s="164">
        <v>0</v>
      </c>
      <c r="J25" s="163">
        <v>-83651</v>
      </c>
      <c r="K25" s="163">
        <v>0</v>
      </c>
      <c r="L25" s="163">
        <v>83651</v>
      </c>
    </row>
    <row r="26" spans="1:12" s="126" customFormat="1" ht="18.2" customHeight="1" x14ac:dyDescent="0.2">
      <c r="A26" s="165" t="s">
        <v>680</v>
      </c>
      <c r="B26" s="162" t="s">
        <v>681</v>
      </c>
      <c r="C26" s="166">
        <v>19004144000</v>
      </c>
      <c r="D26" s="166">
        <v>0</v>
      </c>
      <c r="E26" s="166">
        <v>0</v>
      </c>
      <c r="F26" s="166">
        <v>19004144000</v>
      </c>
      <c r="G26" s="166">
        <v>0</v>
      </c>
      <c r="H26" s="166">
        <v>19004144000</v>
      </c>
      <c r="I26" s="167">
        <v>1</v>
      </c>
      <c r="J26" s="166">
        <v>0</v>
      </c>
      <c r="K26" s="166">
        <v>0</v>
      </c>
      <c r="L26" s="166">
        <v>19004144000</v>
      </c>
    </row>
    <row r="27" spans="1:12" s="126" customFormat="1" ht="18.2" customHeight="1" x14ac:dyDescent="0.2">
      <c r="A27" s="161" t="s">
        <v>682</v>
      </c>
      <c r="B27" s="162" t="s">
        <v>683</v>
      </c>
      <c r="C27" s="163">
        <v>19004144000</v>
      </c>
      <c r="D27" s="163">
        <v>0</v>
      </c>
      <c r="E27" s="163">
        <v>0</v>
      </c>
      <c r="F27" s="163">
        <v>19004144000</v>
      </c>
      <c r="G27" s="163">
        <v>0</v>
      </c>
      <c r="H27" s="163">
        <v>19004144000</v>
      </c>
      <c r="I27" s="164">
        <v>1</v>
      </c>
      <c r="J27" s="163">
        <v>0</v>
      </c>
      <c r="K27" s="163">
        <v>0</v>
      </c>
      <c r="L27" s="163">
        <v>19004144000</v>
      </c>
    </row>
    <row r="28" spans="1:12" s="126" customFormat="1" ht="18.2" customHeight="1" x14ac:dyDescent="0.2">
      <c r="A28" s="165" t="s">
        <v>684</v>
      </c>
      <c r="B28" s="162" t="s">
        <v>685</v>
      </c>
      <c r="C28" s="166">
        <v>9461635000</v>
      </c>
      <c r="D28" s="166">
        <v>0</v>
      </c>
      <c r="E28" s="166">
        <v>0</v>
      </c>
      <c r="F28" s="166">
        <v>9461635000</v>
      </c>
      <c r="G28" s="166">
        <v>0</v>
      </c>
      <c r="H28" s="166">
        <v>9461635000</v>
      </c>
      <c r="I28" s="167">
        <v>1</v>
      </c>
      <c r="J28" s="166">
        <v>0</v>
      </c>
      <c r="K28" s="166">
        <v>0</v>
      </c>
      <c r="L28" s="166">
        <v>9461635000</v>
      </c>
    </row>
    <row r="29" spans="1:12" s="126" customFormat="1" ht="18.2" customHeight="1" x14ac:dyDescent="0.2">
      <c r="A29" s="161" t="s">
        <v>686</v>
      </c>
      <c r="B29" s="162" t="s">
        <v>687</v>
      </c>
      <c r="C29" s="163">
        <v>9542509000</v>
      </c>
      <c r="D29" s="163">
        <v>0</v>
      </c>
      <c r="E29" s="163">
        <v>0</v>
      </c>
      <c r="F29" s="163">
        <v>9542509000</v>
      </c>
      <c r="G29" s="163">
        <v>0</v>
      </c>
      <c r="H29" s="163">
        <v>9542509000</v>
      </c>
      <c r="I29" s="164">
        <v>1</v>
      </c>
      <c r="J29" s="163">
        <v>0</v>
      </c>
      <c r="K29" s="163">
        <v>0</v>
      </c>
      <c r="L29" s="163">
        <v>9542509000</v>
      </c>
    </row>
    <row r="30" spans="1:12" s="126" customFormat="1" ht="18.2" customHeight="1" x14ac:dyDescent="0.2">
      <c r="A30" s="165" t="s">
        <v>688</v>
      </c>
      <c r="B30" s="162" t="s">
        <v>685</v>
      </c>
      <c r="C30" s="166">
        <v>9542509000</v>
      </c>
      <c r="D30" s="166">
        <v>0</v>
      </c>
      <c r="E30" s="166">
        <v>0</v>
      </c>
      <c r="F30" s="166">
        <v>9542509000</v>
      </c>
      <c r="G30" s="166">
        <v>0</v>
      </c>
      <c r="H30" s="166">
        <v>9542509000</v>
      </c>
      <c r="I30" s="167">
        <v>1</v>
      </c>
      <c r="J30" s="166">
        <v>0</v>
      </c>
      <c r="K30" s="166">
        <v>0</v>
      </c>
      <c r="L30" s="166">
        <v>9542509000</v>
      </c>
    </row>
    <row r="31" spans="1:12" s="126" customFormat="1" ht="18.600000000000001" customHeight="1" x14ac:dyDescent="0.2">
      <c r="A31" s="168" t="s">
        <v>689</v>
      </c>
      <c r="B31" s="168"/>
      <c r="C31" s="169">
        <v>21057356000</v>
      </c>
      <c r="D31" s="169">
        <v>0</v>
      </c>
      <c r="E31" s="169">
        <v>0</v>
      </c>
      <c r="F31" s="169">
        <v>21057356000</v>
      </c>
      <c r="G31" s="169">
        <v>749838632</v>
      </c>
      <c r="H31" s="169">
        <v>21858069676</v>
      </c>
      <c r="I31" s="170">
        <v>1.0380253663375401</v>
      </c>
      <c r="J31" s="169">
        <v>-800713676</v>
      </c>
      <c r="K31" s="169">
        <v>0</v>
      </c>
      <c r="L31" s="169">
        <v>21858069676</v>
      </c>
    </row>
    <row r="32" spans="1:12" s="126" customFormat="1" ht="28.7" customHeight="1" x14ac:dyDescent="0.2"/>
    <row r="33" spans="1:13" s="126" customFormat="1" ht="21.4" customHeight="1" x14ac:dyDescent="0.2">
      <c r="A33" s="159" t="s">
        <v>690</v>
      </c>
      <c r="B33" s="159"/>
      <c r="C33" s="141" t="s">
        <v>635</v>
      </c>
      <c r="D33" s="159" t="s">
        <v>420</v>
      </c>
      <c r="E33" s="159"/>
      <c r="F33" s="141" t="s">
        <v>636</v>
      </c>
      <c r="G33" s="140" t="s">
        <v>637</v>
      </c>
      <c r="H33" s="140"/>
      <c r="I33" s="141" t="s">
        <v>638</v>
      </c>
      <c r="J33" s="141" t="s">
        <v>639</v>
      </c>
      <c r="K33" s="141" t="s">
        <v>640</v>
      </c>
      <c r="L33" s="141" t="s">
        <v>691</v>
      </c>
      <c r="M33" s="141"/>
    </row>
    <row r="34" spans="1:13" s="126" customFormat="1" ht="42.2" customHeight="1" x14ac:dyDescent="0.2">
      <c r="A34" s="160" t="s">
        <v>417</v>
      </c>
      <c r="B34" s="160" t="s">
        <v>418</v>
      </c>
      <c r="C34" s="141"/>
      <c r="D34" s="160" t="s">
        <v>642</v>
      </c>
      <c r="E34" s="160" t="s">
        <v>643</v>
      </c>
      <c r="F34" s="141"/>
      <c r="G34" s="142" t="s">
        <v>644</v>
      </c>
      <c r="H34" s="142" t="s">
        <v>645</v>
      </c>
      <c r="I34" s="141"/>
      <c r="J34" s="141"/>
      <c r="K34" s="141"/>
      <c r="L34" s="141"/>
      <c r="M34" s="141"/>
    </row>
    <row r="35" spans="1:13" s="126" customFormat="1" ht="18.2" customHeight="1" x14ac:dyDescent="0.2">
      <c r="A35" s="171" t="s">
        <v>692</v>
      </c>
      <c r="B35" s="162" t="s">
        <v>693</v>
      </c>
      <c r="C35" s="172">
        <v>547345407000</v>
      </c>
      <c r="D35" s="173">
        <v>0</v>
      </c>
      <c r="E35" s="173">
        <v>0</v>
      </c>
      <c r="F35" s="172">
        <v>547345407000</v>
      </c>
      <c r="G35" s="172">
        <v>42786811597</v>
      </c>
      <c r="H35" s="172">
        <v>190770299737</v>
      </c>
      <c r="I35" s="174">
        <v>0.34853731719904602</v>
      </c>
      <c r="J35" s="172">
        <v>356575107263</v>
      </c>
      <c r="K35" s="172">
        <v>0</v>
      </c>
      <c r="L35" s="175">
        <v>190770299737</v>
      </c>
      <c r="M35" s="175"/>
    </row>
    <row r="36" spans="1:13" s="126" customFormat="1" ht="18.2" customHeight="1" x14ac:dyDescent="0.2">
      <c r="A36" s="171" t="s">
        <v>694</v>
      </c>
      <c r="B36" s="162" t="s">
        <v>695</v>
      </c>
      <c r="C36" s="176">
        <v>547345407000</v>
      </c>
      <c r="D36" s="173">
        <v>0</v>
      </c>
      <c r="E36" s="173">
        <v>0</v>
      </c>
      <c r="F36" s="176">
        <v>547345407000</v>
      </c>
      <c r="G36" s="176">
        <v>42786811597</v>
      </c>
      <c r="H36" s="176">
        <v>190770299737</v>
      </c>
      <c r="I36" s="177">
        <v>0.34853731719904602</v>
      </c>
      <c r="J36" s="176">
        <v>356575107263</v>
      </c>
      <c r="K36" s="176">
        <v>0</v>
      </c>
      <c r="L36" s="178">
        <v>190770299737</v>
      </c>
      <c r="M36" s="178"/>
    </row>
    <row r="37" spans="1:13" s="126" customFormat="1" ht="18.2" customHeight="1" x14ac:dyDescent="0.2">
      <c r="A37" s="171" t="s">
        <v>696</v>
      </c>
      <c r="B37" s="162" t="s">
        <v>4</v>
      </c>
      <c r="C37" s="172">
        <v>547345407000</v>
      </c>
      <c r="D37" s="173">
        <v>0</v>
      </c>
      <c r="E37" s="173">
        <v>0</v>
      </c>
      <c r="F37" s="172">
        <v>547345407000</v>
      </c>
      <c r="G37" s="172">
        <v>42786811597</v>
      </c>
      <c r="H37" s="172">
        <v>190770299737</v>
      </c>
      <c r="I37" s="174">
        <v>0.34853731719904602</v>
      </c>
      <c r="J37" s="172">
        <v>356575107263</v>
      </c>
      <c r="K37" s="172">
        <v>0</v>
      </c>
      <c r="L37" s="175">
        <v>190770299737</v>
      </c>
      <c r="M37" s="175"/>
    </row>
    <row r="38" spans="1:13" s="126" customFormat="1" ht="18.600000000000001" customHeight="1" x14ac:dyDescent="0.2">
      <c r="A38" s="179" t="s">
        <v>697</v>
      </c>
      <c r="B38" s="179"/>
      <c r="C38" s="180">
        <v>547345407000</v>
      </c>
      <c r="D38" s="181">
        <v>0</v>
      </c>
      <c r="E38" s="181">
        <v>0</v>
      </c>
      <c r="F38" s="180">
        <v>547345407000</v>
      </c>
      <c r="G38" s="180">
        <v>42786811597</v>
      </c>
      <c r="H38" s="180">
        <v>190770299737</v>
      </c>
      <c r="I38" s="182">
        <v>0.34853731719904602</v>
      </c>
      <c r="J38" s="180">
        <v>356575107263</v>
      </c>
      <c r="K38" s="180">
        <v>0</v>
      </c>
      <c r="L38" s="183">
        <v>190770299737</v>
      </c>
      <c r="M38" s="183"/>
    </row>
    <row r="39" spans="1:13" s="126" customFormat="1" ht="18.600000000000001" customHeight="1" x14ac:dyDescent="0.2">
      <c r="A39" s="184" t="s">
        <v>698</v>
      </c>
      <c r="B39" s="184"/>
      <c r="C39" s="185">
        <v>568402763000</v>
      </c>
      <c r="D39" s="185">
        <v>0</v>
      </c>
      <c r="E39" s="185">
        <v>0</v>
      </c>
      <c r="F39" s="185">
        <v>568402763000</v>
      </c>
      <c r="G39" s="185">
        <v>43536650229</v>
      </c>
      <c r="H39" s="185">
        <v>212628369413</v>
      </c>
      <c r="I39" s="186">
        <v>0.37408046416023499</v>
      </c>
      <c r="J39" s="185">
        <v>355774393587</v>
      </c>
      <c r="K39" s="185">
        <v>0</v>
      </c>
      <c r="L39" s="185">
        <v>212628369413</v>
      </c>
    </row>
    <row r="40" spans="1:13" s="126" customFormat="1" ht="35.65" customHeight="1" x14ac:dyDescent="0.2"/>
    <row r="41" spans="1:13" s="126" customFormat="1" ht="22.35" customHeight="1" x14ac:dyDescent="0.2">
      <c r="B41" s="151"/>
      <c r="C41" s="151"/>
      <c r="F41" s="151"/>
      <c r="G41" s="151"/>
      <c r="H41" s="151"/>
      <c r="I41" s="151"/>
    </row>
    <row r="42" spans="1:13" s="126" customFormat="1" ht="19.7" customHeight="1" x14ac:dyDescent="0.2">
      <c r="B42" s="187" t="s">
        <v>628</v>
      </c>
      <c r="C42" s="187"/>
      <c r="F42" s="187" t="s">
        <v>77</v>
      </c>
      <c r="G42" s="187"/>
      <c r="H42" s="187"/>
      <c r="I42" s="187"/>
    </row>
    <row r="43" spans="1:13" s="126" customFormat="1" ht="19.7" customHeight="1" x14ac:dyDescent="0.2">
      <c r="B43" s="188" t="s">
        <v>629</v>
      </c>
      <c r="C43" s="188"/>
      <c r="F43" s="188" t="s">
        <v>630</v>
      </c>
      <c r="G43" s="188"/>
      <c r="H43" s="188"/>
      <c r="I43" s="188"/>
    </row>
    <row r="44" spans="1:13" s="126" customFormat="1" ht="22.9" customHeight="1" x14ac:dyDescent="0.2"/>
    <row r="45" spans="1:13" s="126" customFormat="1" ht="30.4" customHeight="1" x14ac:dyDescent="0.2"/>
  </sheetData>
  <mergeCells count="35">
    <mergeCell ref="B43:C43"/>
    <mergeCell ref="F43:I43"/>
    <mergeCell ref="A38:B38"/>
    <mergeCell ref="L38:M38"/>
    <mergeCell ref="A39:B39"/>
    <mergeCell ref="B41:C41"/>
    <mergeCell ref="F41:I41"/>
    <mergeCell ref="B42:C42"/>
    <mergeCell ref="F42:I42"/>
    <mergeCell ref="J33:J34"/>
    <mergeCell ref="K33:K34"/>
    <mergeCell ref="L33:M34"/>
    <mergeCell ref="L35:M35"/>
    <mergeCell ref="L36:M36"/>
    <mergeCell ref="L37:M37"/>
    <mergeCell ref="J5:J6"/>
    <mergeCell ref="K5:K6"/>
    <mergeCell ref="L5:L6"/>
    <mergeCell ref="A31:B31"/>
    <mergeCell ref="A33:B33"/>
    <mergeCell ref="C33:C34"/>
    <mergeCell ref="D33:E33"/>
    <mergeCell ref="F33:F34"/>
    <mergeCell ref="G33:H33"/>
    <mergeCell ref="I33:I34"/>
    <mergeCell ref="A3:I3"/>
    <mergeCell ref="J3:L3"/>
    <mergeCell ref="A4:I4"/>
    <mergeCell ref="J4:L4"/>
    <mergeCell ref="A5:B5"/>
    <mergeCell ref="C5:C6"/>
    <mergeCell ref="D5:E5"/>
    <mergeCell ref="F5:F6"/>
    <mergeCell ref="G5:H5"/>
    <mergeCell ref="I5:I6"/>
  </mergeCells>
  <pageMargins left="0.7" right="0.7" top="0.75" bottom="0.75" header="0.3" footer="0.3"/>
  <pageSetup paperSize="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9D99-3078-4278-8820-A98686D9CD1A}">
  <dimension ref="A1:N225"/>
  <sheetViews>
    <sheetView workbookViewId="0">
      <selection activeCell="B18" sqref="B18"/>
    </sheetView>
  </sheetViews>
  <sheetFormatPr baseColWidth="10" defaultRowHeight="12.75" x14ac:dyDescent="0.2"/>
  <cols>
    <col min="1" max="1" width="19.42578125" style="154" customWidth="1"/>
    <col min="2" max="2" width="31.140625" style="154" customWidth="1"/>
    <col min="3" max="6" width="13" style="154" customWidth="1"/>
    <col min="7" max="7" width="13.5703125" style="154" customWidth="1"/>
    <col min="8" max="9" width="13" style="154" customWidth="1"/>
    <col min="10" max="10" width="12.5703125" style="154" customWidth="1"/>
    <col min="11" max="11" width="7.42578125" style="154" customWidth="1"/>
    <col min="12" max="13" width="13" style="154" customWidth="1"/>
    <col min="14" max="14" width="7.42578125" style="154" customWidth="1"/>
    <col min="15" max="16384" width="11.42578125" style="154"/>
  </cols>
  <sheetData>
    <row r="1" spans="1:14" s="126" customFormat="1" ht="12.2" customHeight="1" x14ac:dyDescent="0.2">
      <c r="A1" s="124"/>
      <c r="B1" s="125" t="s">
        <v>406</v>
      </c>
      <c r="C1" s="125"/>
      <c r="D1" s="125"/>
      <c r="E1" s="125"/>
      <c r="F1" s="125"/>
      <c r="G1" s="125"/>
      <c r="H1" s="125"/>
      <c r="I1" s="125"/>
      <c r="J1" s="125"/>
      <c r="K1" s="125"/>
    </row>
    <row r="2" spans="1:14" s="126" customFormat="1" ht="12.2" customHeight="1" x14ac:dyDescent="0.2">
      <c r="A2" s="124"/>
      <c r="B2" s="125"/>
      <c r="C2" s="125"/>
      <c r="D2" s="125"/>
      <c r="E2" s="125"/>
      <c r="F2" s="125"/>
      <c r="G2" s="125"/>
      <c r="H2" s="125"/>
      <c r="I2" s="125"/>
      <c r="J2" s="125"/>
      <c r="K2" s="125"/>
      <c r="M2" s="127">
        <v>46245.538707534703</v>
      </c>
    </row>
    <row r="3" spans="1:14" s="126" customFormat="1" ht="1.1499999999999999" customHeight="1" x14ac:dyDescent="0.2">
      <c r="A3" s="124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4" s="126" customFormat="1" ht="10.15" customHeight="1" x14ac:dyDescent="0.2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5"/>
      <c r="M4" s="128">
        <v>46245.538707534703</v>
      </c>
    </row>
    <row r="5" spans="1:14" s="126" customFormat="1" ht="7.5" customHeight="1" x14ac:dyDescent="0.2">
      <c r="A5" s="124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14" s="126" customFormat="1" ht="9.6" customHeight="1" x14ac:dyDescent="0.2">
      <c r="B6" s="125"/>
      <c r="C6" s="125"/>
      <c r="D6" s="125"/>
      <c r="E6" s="125"/>
      <c r="F6" s="125"/>
      <c r="G6" s="125"/>
      <c r="H6" s="125"/>
      <c r="I6" s="125"/>
      <c r="J6" s="125"/>
      <c r="K6" s="125"/>
    </row>
    <row r="7" spans="1:14" s="126" customFormat="1" ht="5.85" customHeight="1" x14ac:dyDescent="0.2">
      <c r="A7" s="129"/>
    </row>
    <row r="8" spans="1:14" s="126" customFormat="1" ht="17.649999999999999" customHeight="1" x14ac:dyDescent="0.2">
      <c r="A8" s="130" t="s">
        <v>407</v>
      </c>
      <c r="B8" s="130"/>
      <c r="C8" s="130"/>
      <c r="D8" s="130"/>
      <c r="E8" s="130"/>
      <c r="F8" s="131"/>
      <c r="G8" s="132"/>
      <c r="H8" s="132"/>
      <c r="I8" s="133" t="s">
        <v>408</v>
      </c>
      <c r="J8" s="133"/>
      <c r="K8" s="132"/>
      <c r="L8" s="132"/>
      <c r="M8" s="132"/>
      <c r="N8" s="134"/>
    </row>
    <row r="9" spans="1:14" s="126" customFormat="1" ht="17.649999999999999" customHeight="1" x14ac:dyDescent="0.2">
      <c r="A9" s="135" t="s">
        <v>409</v>
      </c>
      <c r="B9" s="135"/>
      <c r="C9" s="135"/>
      <c r="D9" s="135"/>
      <c r="E9" s="135"/>
      <c r="F9" s="136"/>
      <c r="G9" s="137"/>
      <c r="H9" s="137"/>
      <c r="I9" s="138" t="s">
        <v>410</v>
      </c>
      <c r="J9" s="138"/>
      <c r="K9" s="137"/>
      <c r="L9" s="137"/>
      <c r="M9" s="137"/>
      <c r="N9" s="139"/>
    </row>
    <row r="10" spans="1:14" s="126" customFormat="1" ht="21.4" customHeight="1" x14ac:dyDescent="0.2">
      <c r="A10" s="140" t="s">
        <v>411</v>
      </c>
      <c r="B10" s="140"/>
      <c r="C10" s="140" t="s">
        <v>412</v>
      </c>
      <c r="D10" s="140"/>
      <c r="E10" s="140"/>
      <c r="F10" s="140"/>
      <c r="G10" s="140"/>
      <c r="H10" s="140"/>
      <c r="I10" s="140" t="s">
        <v>413</v>
      </c>
      <c r="J10" s="140"/>
      <c r="K10" s="141" t="s">
        <v>414</v>
      </c>
      <c r="L10" s="140" t="s">
        <v>415</v>
      </c>
      <c r="M10" s="140"/>
      <c r="N10" s="141" t="s">
        <v>416</v>
      </c>
    </row>
    <row r="11" spans="1:14" s="126" customFormat="1" ht="20.25" customHeight="1" x14ac:dyDescent="0.2">
      <c r="A11" s="141" t="s">
        <v>417</v>
      </c>
      <c r="B11" s="141" t="s">
        <v>418</v>
      </c>
      <c r="C11" s="141" t="s">
        <v>419</v>
      </c>
      <c r="D11" s="140" t="s">
        <v>420</v>
      </c>
      <c r="E11" s="140"/>
      <c r="F11" s="141" t="s">
        <v>421</v>
      </c>
      <c r="G11" s="141" t="s">
        <v>422</v>
      </c>
      <c r="H11" s="141" t="s">
        <v>423</v>
      </c>
      <c r="I11" s="141" t="s">
        <v>424</v>
      </c>
      <c r="J11" s="141" t="s">
        <v>425</v>
      </c>
      <c r="K11" s="141"/>
      <c r="L11" s="141" t="s">
        <v>426</v>
      </c>
      <c r="M11" s="141" t="s">
        <v>427</v>
      </c>
      <c r="N11" s="141"/>
    </row>
    <row r="12" spans="1:14" s="126" customFormat="1" ht="21.4" customHeight="1" x14ac:dyDescent="0.2">
      <c r="A12" s="141"/>
      <c r="B12" s="141"/>
      <c r="C12" s="141"/>
      <c r="D12" s="142" t="s">
        <v>428</v>
      </c>
      <c r="E12" s="142" t="s">
        <v>429</v>
      </c>
      <c r="F12" s="141"/>
      <c r="G12" s="141"/>
      <c r="H12" s="141"/>
      <c r="I12" s="141"/>
      <c r="J12" s="141"/>
      <c r="K12" s="141"/>
      <c r="L12" s="141"/>
      <c r="M12" s="141"/>
      <c r="N12" s="141"/>
    </row>
    <row r="13" spans="1:14" s="126" customFormat="1" ht="17.100000000000001" customHeight="1" x14ac:dyDescent="0.2">
      <c r="A13" s="143" t="s">
        <v>98</v>
      </c>
      <c r="B13" s="144" t="s">
        <v>99</v>
      </c>
      <c r="C13" s="145">
        <v>568402763000</v>
      </c>
      <c r="D13" s="145">
        <v>0</v>
      </c>
      <c r="E13" s="145">
        <v>0</v>
      </c>
      <c r="F13" s="145">
        <v>568402763000</v>
      </c>
      <c r="G13" s="145">
        <v>0</v>
      </c>
      <c r="H13" s="145">
        <v>568402763000</v>
      </c>
      <c r="I13" s="145">
        <v>4303588432</v>
      </c>
      <c r="J13" s="145">
        <v>453677471244</v>
      </c>
      <c r="K13" s="146">
        <v>0.79816197382559195</v>
      </c>
      <c r="L13" s="145">
        <v>43748838820</v>
      </c>
      <c r="M13" s="145">
        <v>193105025729</v>
      </c>
      <c r="N13" s="146">
        <v>0.33973273583295399</v>
      </c>
    </row>
    <row r="14" spans="1:14" s="126" customFormat="1" ht="17.100000000000001" customHeight="1" x14ac:dyDescent="0.2">
      <c r="A14" s="143" t="s">
        <v>101</v>
      </c>
      <c r="B14" s="144" t="s">
        <v>102</v>
      </c>
      <c r="C14" s="145">
        <v>340834172000</v>
      </c>
      <c r="D14" s="145">
        <v>0</v>
      </c>
      <c r="E14" s="145">
        <v>0</v>
      </c>
      <c r="F14" s="145">
        <v>340834172000</v>
      </c>
      <c r="G14" s="145">
        <v>0</v>
      </c>
      <c r="H14" s="145">
        <v>340834172000</v>
      </c>
      <c r="I14" s="145">
        <v>-281623753</v>
      </c>
      <c r="J14" s="145">
        <v>317064627556</v>
      </c>
      <c r="K14" s="146">
        <v>0.930260676901845</v>
      </c>
      <c r="L14" s="145">
        <v>28415390897</v>
      </c>
      <c r="M14" s="145">
        <v>138990418945</v>
      </c>
      <c r="N14" s="146">
        <v>0.40779484677082201</v>
      </c>
    </row>
    <row r="15" spans="1:14" s="126" customFormat="1" ht="17.100000000000001" customHeight="1" x14ac:dyDescent="0.2">
      <c r="A15" s="143" t="s">
        <v>103</v>
      </c>
      <c r="B15" s="144" t="s">
        <v>104</v>
      </c>
      <c r="C15" s="145">
        <v>26381965000</v>
      </c>
      <c r="D15" s="145">
        <v>0</v>
      </c>
      <c r="E15" s="145">
        <v>0</v>
      </c>
      <c r="F15" s="145">
        <v>26381965000</v>
      </c>
      <c r="G15" s="145">
        <v>0</v>
      </c>
      <c r="H15" s="145">
        <v>26381965000</v>
      </c>
      <c r="I15" s="145">
        <v>1375590938</v>
      </c>
      <c r="J15" s="145">
        <v>13426543838</v>
      </c>
      <c r="K15" s="146">
        <v>0.50892887766320705</v>
      </c>
      <c r="L15" s="145">
        <v>1774769567</v>
      </c>
      <c r="M15" s="145">
        <v>13281237043</v>
      </c>
      <c r="N15" s="146">
        <v>0.50342106977247503</v>
      </c>
    </row>
    <row r="16" spans="1:14" s="126" customFormat="1" ht="17.100000000000001" customHeight="1" x14ac:dyDescent="0.2">
      <c r="A16" s="143" t="s">
        <v>105</v>
      </c>
      <c r="B16" s="144" t="s">
        <v>106</v>
      </c>
      <c r="C16" s="145">
        <v>26381965000</v>
      </c>
      <c r="D16" s="145">
        <v>0</v>
      </c>
      <c r="E16" s="145">
        <v>0</v>
      </c>
      <c r="F16" s="145">
        <v>26381965000</v>
      </c>
      <c r="G16" s="145">
        <v>0</v>
      </c>
      <c r="H16" s="145">
        <v>26381965000</v>
      </c>
      <c r="I16" s="145">
        <v>1375590938</v>
      </c>
      <c r="J16" s="145">
        <v>13426543838</v>
      </c>
      <c r="K16" s="146">
        <v>0.50892887766320705</v>
      </c>
      <c r="L16" s="145">
        <v>1774769567</v>
      </c>
      <c r="M16" s="145">
        <v>13281237043</v>
      </c>
      <c r="N16" s="146">
        <v>0.50342106977247503</v>
      </c>
    </row>
    <row r="17" spans="1:14" s="126" customFormat="1" ht="17.100000000000001" customHeight="1" x14ac:dyDescent="0.2">
      <c r="A17" s="143" t="s">
        <v>107</v>
      </c>
      <c r="B17" s="144" t="s">
        <v>108</v>
      </c>
      <c r="C17" s="145">
        <v>19385559000</v>
      </c>
      <c r="D17" s="145">
        <v>0</v>
      </c>
      <c r="E17" s="145">
        <v>-230000000</v>
      </c>
      <c r="F17" s="145">
        <v>19155559000</v>
      </c>
      <c r="G17" s="145">
        <v>0</v>
      </c>
      <c r="H17" s="145">
        <v>19155559000</v>
      </c>
      <c r="I17" s="145">
        <v>1354705639</v>
      </c>
      <c r="J17" s="145">
        <v>10692908605</v>
      </c>
      <c r="K17" s="146">
        <v>0.558214385964931</v>
      </c>
      <c r="L17" s="145">
        <v>1353329839</v>
      </c>
      <c r="M17" s="145">
        <v>10574901990</v>
      </c>
      <c r="N17" s="146">
        <v>0.55205394893461501</v>
      </c>
    </row>
    <row r="18" spans="1:14" s="126" customFormat="1" ht="17.100000000000001" customHeight="1" x14ac:dyDescent="0.2">
      <c r="A18" s="143" t="s">
        <v>109</v>
      </c>
      <c r="B18" s="144" t="s">
        <v>110</v>
      </c>
      <c r="C18" s="145">
        <v>17507035000</v>
      </c>
      <c r="D18" s="145">
        <v>0</v>
      </c>
      <c r="E18" s="145">
        <v>-230000000</v>
      </c>
      <c r="F18" s="145">
        <v>17277035000</v>
      </c>
      <c r="G18" s="145">
        <v>0</v>
      </c>
      <c r="H18" s="145">
        <v>17277035000</v>
      </c>
      <c r="I18" s="145">
        <v>1330861875</v>
      </c>
      <c r="J18" s="145">
        <v>8984355272</v>
      </c>
      <c r="K18" s="146">
        <v>0.52001719461701601</v>
      </c>
      <c r="L18" s="145">
        <v>1329486075</v>
      </c>
      <c r="M18" s="145">
        <v>8866348657</v>
      </c>
      <c r="N18" s="146">
        <v>0.51318693612648203</v>
      </c>
    </row>
    <row r="19" spans="1:14" s="126" customFormat="1" ht="17.100000000000001" customHeight="1" x14ac:dyDescent="0.2">
      <c r="A19" s="143" t="s">
        <v>111</v>
      </c>
      <c r="B19" s="144" t="s">
        <v>112</v>
      </c>
      <c r="C19" s="145">
        <v>10616789000</v>
      </c>
      <c r="D19" s="145">
        <v>0</v>
      </c>
      <c r="E19" s="145">
        <v>-150000000</v>
      </c>
      <c r="F19" s="145">
        <v>10466789000</v>
      </c>
      <c r="G19" s="145">
        <v>0</v>
      </c>
      <c r="H19" s="145">
        <v>10466789000</v>
      </c>
      <c r="I19" s="145">
        <v>898667710</v>
      </c>
      <c r="J19" s="145">
        <v>6019743349</v>
      </c>
      <c r="K19" s="146">
        <v>0.57512799283524296</v>
      </c>
      <c r="L19" s="145">
        <v>897291910</v>
      </c>
      <c r="M19" s="145">
        <v>5901736734</v>
      </c>
      <c r="N19" s="146">
        <v>0.56385360725242495</v>
      </c>
    </row>
    <row r="20" spans="1:14" s="126" customFormat="1" ht="17.100000000000001" customHeight="1" x14ac:dyDescent="0.2">
      <c r="A20" s="143" t="s">
        <v>113</v>
      </c>
      <c r="B20" s="144" t="s">
        <v>114</v>
      </c>
      <c r="C20" s="145">
        <v>110356000</v>
      </c>
      <c r="D20" s="145">
        <v>0</v>
      </c>
      <c r="E20" s="145">
        <v>0</v>
      </c>
      <c r="F20" s="145">
        <v>110356000</v>
      </c>
      <c r="G20" s="145">
        <v>0</v>
      </c>
      <c r="H20" s="145">
        <v>110356000</v>
      </c>
      <c r="I20" s="145">
        <v>6273068</v>
      </c>
      <c r="J20" s="145">
        <v>41298522</v>
      </c>
      <c r="K20" s="146">
        <v>0.37422996484106003</v>
      </c>
      <c r="L20" s="145">
        <v>6273068</v>
      </c>
      <c r="M20" s="145">
        <v>41298522</v>
      </c>
      <c r="N20" s="146">
        <v>0.37422996484106003</v>
      </c>
    </row>
    <row r="21" spans="1:14" s="126" customFormat="1" ht="17.100000000000001" customHeight="1" x14ac:dyDescent="0.2">
      <c r="A21" s="143" t="s">
        <v>430</v>
      </c>
      <c r="B21" s="144" t="s">
        <v>431</v>
      </c>
      <c r="C21" s="145">
        <v>812158000</v>
      </c>
      <c r="D21" s="145">
        <v>0</v>
      </c>
      <c r="E21" s="145">
        <v>0</v>
      </c>
      <c r="F21" s="145">
        <v>812158000</v>
      </c>
      <c r="G21" s="145">
        <v>0</v>
      </c>
      <c r="H21" s="145">
        <v>812158000</v>
      </c>
      <c r="I21" s="145">
        <v>70966812</v>
      </c>
      <c r="J21" s="145">
        <v>493051738</v>
      </c>
      <c r="K21" s="146">
        <v>0.60708844584428201</v>
      </c>
      <c r="L21" s="145">
        <v>70966812</v>
      </c>
      <c r="M21" s="145">
        <v>493051738</v>
      </c>
      <c r="N21" s="146">
        <v>0.60708844584428201</v>
      </c>
    </row>
    <row r="22" spans="1:14" s="126" customFormat="1" ht="17.100000000000001" customHeight="1" x14ac:dyDescent="0.2">
      <c r="A22" s="143" t="s">
        <v>432</v>
      </c>
      <c r="B22" s="144" t="s">
        <v>433</v>
      </c>
      <c r="C22" s="145">
        <v>22734000</v>
      </c>
      <c r="D22" s="145">
        <v>0</v>
      </c>
      <c r="E22" s="145">
        <v>0</v>
      </c>
      <c r="F22" s="145">
        <v>22734000</v>
      </c>
      <c r="G22" s="145">
        <v>0</v>
      </c>
      <c r="H22" s="145">
        <v>22734000</v>
      </c>
      <c r="I22" s="145">
        <v>1199712</v>
      </c>
      <c r="J22" s="145">
        <v>7219348</v>
      </c>
      <c r="K22" s="146">
        <v>0.31755731503474999</v>
      </c>
      <c r="L22" s="145">
        <v>1199712</v>
      </c>
      <c r="M22" s="145">
        <v>7219348</v>
      </c>
      <c r="N22" s="146">
        <v>0.31755731503474999</v>
      </c>
    </row>
    <row r="23" spans="1:14" s="126" customFormat="1" ht="17.100000000000001" customHeight="1" x14ac:dyDescent="0.2">
      <c r="A23" s="143" t="s">
        <v>434</v>
      </c>
      <c r="B23" s="144" t="s">
        <v>435</v>
      </c>
      <c r="C23" s="145">
        <v>45972000</v>
      </c>
      <c r="D23" s="145">
        <v>0</v>
      </c>
      <c r="E23" s="145">
        <v>0</v>
      </c>
      <c r="F23" s="145">
        <v>45972000</v>
      </c>
      <c r="G23" s="145">
        <v>0</v>
      </c>
      <c r="H23" s="145">
        <v>45972000</v>
      </c>
      <c r="I23" s="145">
        <v>4193099</v>
      </c>
      <c r="J23" s="145">
        <v>27273831</v>
      </c>
      <c r="K23" s="146">
        <v>0.59327049073349003</v>
      </c>
      <c r="L23" s="145">
        <v>4193099</v>
      </c>
      <c r="M23" s="145">
        <v>27273831</v>
      </c>
      <c r="N23" s="146">
        <v>0.59327049073349003</v>
      </c>
    </row>
    <row r="24" spans="1:14" s="126" customFormat="1" ht="17.100000000000001" customHeight="1" x14ac:dyDescent="0.2">
      <c r="A24" s="143" t="s">
        <v>115</v>
      </c>
      <c r="B24" s="144" t="s">
        <v>116</v>
      </c>
      <c r="C24" s="145">
        <v>347665000</v>
      </c>
      <c r="D24" s="145">
        <v>0</v>
      </c>
      <c r="E24" s="145">
        <v>0</v>
      </c>
      <c r="F24" s="145">
        <v>347665000</v>
      </c>
      <c r="G24" s="145">
        <v>0</v>
      </c>
      <c r="H24" s="145">
        <v>347665000</v>
      </c>
      <c r="I24" s="145">
        <v>11735497</v>
      </c>
      <c r="J24" s="145">
        <v>141823719</v>
      </c>
      <c r="K24" s="146">
        <v>0.40793211568607701</v>
      </c>
      <c r="L24" s="145">
        <v>11735497</v>
      </c>
      <c r="M24" s="145">
        <v>141823719</v>
      </c>
      <c r="N24" s="146">
        <v>0.40793211568607701</v>
      </c>
    </row>
    <row r="25" spans="1:14" s="126" customFormat="1" ht="17.100000000000001" customHeight="1" x14ac:dyDescent="0.2">
      <c r="A25" s="143" t="s">
        <v>436</v>
      </c>
      <c r="B25" s="144" t="s">
        <v>130</v>
      </c>
      <c r="C25" s="145">
        <v>2194409000</v>
      </c>
      <c r="D25" s="145">
        <v>0</v>
      </c>
      <c r="E25" s="145">
        <v>0</v>
      </c>
      <c r="F25" s="145">
        <v>2194409000</v>
      </c>
      <c r="G25" s="145">
        <v>0</v>
      </c>
      <c r="H25" s="145">
        <v>2194409000</v>
      </c>
      <c r="I25" s="145">
        <v>42318382</v>
      </c>
      <c r="J25" s="145">
        <v>287378770</v>
      </c>
      <c r="K25" s="146">
        <v>0.13095952942227301</v>
      </c>
      <c r="L25" s="145">
        <v>42318382</v>
      </c>
      <c r="M25" s="145">
        <v>287378770</v>
      </c>
      <c r="N25" s="146">
        <v>0.13095952942227301</v>
      </c>
    </row>
    <row r="26" spans="1:14" s="126" customFormat="1" ht="17.100000000000001" customHeight="1" x14ac:dyDescent="0.2">
      <c r="A26" s="143" t="s">
        <v>437</v>
      </c>
      <c r="B26" s="144" t="s">
        <v>438</v>
      </c>
      <c r="C26" s="145">
        <v>1482723000</v>
      </c>
      <c r="D26" s="145">
        <v>0</v>
      </c>
      <c r="E26" s="145">
        <v>0</v>
      </c>
      <c r="F26" s="145">
        <v>1482723000</v>
      </c>
      <c r="G26" s="145">
        <v>0</v>
      </c>
      <c r="H26" s="145">
        <v>1482723000</v>
      </c>
      <c r="I26" s="145">
        <v>5793300</v>
      </c>
      <c r="J26" s="145">
        <v>12336200</v>
      </c>
      <c r="K26" s="146">
        <v>8.3199626632890992E-3</v>
      </c>
      <c r="L26" s="145">
        <v>5793300</v>
      </c>
      <c r="M26" s="145">
        <v>12336200</v>
      </c>
      <c r="N26" s="146">
        <v>8.3199626632890992E-3</v>
      </c>
    </row>
    <row r="27" spans="1:14" s="126" customFormat="1" ht="17.100000000000001" customHeight="1" x14ac:dyDescent="0.2">
      <c r="A27" s="143" t="s">
        <v>439</v>
      </c>
      <c r="B27" s="144" t="s">
        <v>440</v>
      </c>
      <c r="C27" s="145">
        <v>711686000</v>
      </c>
      <c r="D27" s="145">
        <v>0</v>
      </c>
      <c r="E27" s="145">
        <v>0</v>
      </c>
      <c r="F27" s="145">
        <v>711686000</v>
      </c>
      <c r="G27" s="145">
        <v>0</v>
      </c>
      <c r="H27" s="145">
        <v>711686000</v>
      </c>
      <c r="I27" s="145">
        <v>36525082</v>
      </c>
      <c r="J27" s="145">
        <v>275042570</v>
      </c>
      <c r="K27" s="146">
        <v>0.38646618030985602</v>
      </c>
      <c r="L27" s="145">
        <v>36525082</v>
      </c>
      <c r="M27" s="145">
        <v>275042570</v>
      </c>
      <c r="N27" s="146">
        <v>0.38646618030985602</v>
      </c>
    </row>
    <row r="28" spans="1:14" s="126" customFormat="1" ht="17.100000000000001" customHeight="1" x14ac:dyDescent="0.2">
      <c r="A28" s="143" t="s">
        <v>441</v>
      </c>
      <c r="B28" s="144" t="s">
        <v>442</v>
      </c>
      <c r="C28" s="145">
        <v>3356952000</v>
      </c>
      <c r="D28" s="145">
        <v>0</v>
      </c>
      <c r="E28" s="145">
        <v>-80000000</v>
      </c>
      <c r="F28" s="145">
        <v>3276952000</v>
      </c>
      <c r="G28" s="145">
        <v>0</v>
      </c>
      <c r="H28" s="145">
        <v>3276952000</v>
      </c>
      <c r="I28" s="145">
        <v>295507595</v>
      </c>
      <c r="J28" s="145">
        <v>1966565995</v>
      </c>
      <c r="K28" s="146">
        <v>0.60012047628405896</v>
      </c>
      <c r="L28" s="145">
        <v>295507595</v>
      </c>
      <c r="M28" s="145">
        <v>1966565995</v>
      </c>
      <c r="N28" s="146">
        <v>0.60012047628405896</v>
      </c>
    </row>
    <row r="29" spans="1:14" s="126" customFormat="1" ht="17.100000000000001" customHeight="1" x14ac:dyDescent="0.2">
      <c r="A29" s="143" t="s">
        <v>443</v>
      </c>
      <c r="B29" s="144" t="s">
        <v>444</v>
      </c>
      <c r="C29" s="145">
        <v>1878524000</v>
      </c>
      <c r="D29" s="145">
        <v>0</v>
      </c>
      <c r="E29" s="145">
        <v>0</v>
      </c>
      <c r="F29" s="145">
        <v>1878524000</v>
      </c>
      <c r="G29" s="145">
        <v>0</v>
      </c>
      <c r="H29" s="145">
        <v>1878524000</v>
      </c>
      <c r="I29" s="145">
        <v>23843764</v>
      </c>
      <c r="J29" s="145">
        <v>1708553333</v>
      </c>
      <c r="K29" s="146">
        <v>0.90951903356039099</v>
      </c>
      <c r="L29" s="145">
        <v>23843764</v>
      </c>
      <c r="M29" s="145">
        <v>1708553333</v>
      </c>
      <c r="N29" s="146">
        <v>0.90951903356039099</v>
      </c>
    </row>
    <row r="30" spans="1:14" s="126" customFormat="1" ht="17.100000000000001" customHeight="1" x14ac:dyDescent="0.2">
      <c r="A30" s="143" t="s">
        <v>445</v>
      </c>
      <c r="B30" s="144" t="s">
        <v>446</v>
      </c>
      <c r="C30" s="145">
        <v>1639152000</v>
      </c>
      <c r="D30" s="145">
        <v>0</v>
      </c>
      <c r="E30" s="145">
        <v>0</v>
      </c>
      <c r="F30" s="145">
        <v>1639152000</v>
      </c>
      <c r="G30" s="145">
        <v>0</v>
      </c>
      <c r="H30" s="145">
        <v>1639152000</v>
      </c>
      <c r="I30" s="145">
        <v>3937617</v>
      </c>
      <c r="J30" s="145">
        <v>1576565312</v>
      </c>
      <c r="K30" s="146">
        <v>0.96181764229308797</v>
      </c>
      <c r="L30" s="145">
        <v>3937617</v>
      </c>
      <c r="M30" s="145">
        <v>1576565312</v>
      </c>
      <c r="N30" s="146">
        <v>0.96181764229308797</v>
      </c>
    </row>
    <row r="31" spans="1:14" s="126" customFormat="1" ht="17.100000000000001" customHeight="1" x14ac:dyDescent="0.2">
      <c r="A31" s="143" t="s">
        <v>447</v>
      </c>
      <c r="B31" s="144" t="s">
        <v>448</v>
      </c>
      <c r="C31" s="145">
        <v>239372000</v>
      </c>
      <c r="D31" s="145">
        <v>0</v>
      </c>
      <c r="E31" s="145">
        <v>0</v>
      </c>
      <c r="F31" s="145">
        <v>239372000</v>
      </c>
      <c r="G31" s="145">
        <v>0</v>
      </c>
      <c r="H31" s="145">
        <v>239372000</v>
      </c>
      <c r="I31" s="145">
        <v>19906147</v>
      </c>
      <c r="J31" s="145">
        <v>131988021</v>
      </c>
      <c r="K31" s="146">
        <v>0.55139289891883803</v>
      </c>
      <c r="L31" s="145">
        <v>19906147</v>
      </c>
      <c r="M31" s="145">
        <v>131988021</v>
      </c>
      <c r="N31" s="146">
        <v>0.55139289891883803</v>
      </c>
    </row>
    <row r="32" spans="1:14" s="126" customFormat="1" ht="17.100000000000001" customHeight="1" x14ac:dyDescent="0.2">
      <c r="A32" s="143" t="s">
        <v>449</v>
      </c>
      <c r="B32" s="144" t="s">
        <v>450</v>
      </c>
      <c r="C32" s="145">
        <v>239372000</v>
      </c>
      <c r="D32" s="145">
        <v>0</v>
      </c>
      <c r="E32" s="145">
        <v>0</v>
      </c>
      <c r="F32" s="145">
        <v>239372000</v>
      </c>
      <c r="G32" s="145">
        <v>0</v>
      </c>
      <c r="H32" s="145">
        <v>239372000</v>
      </c>
      <c r="I32" s="145">
        <v>19906147</v>
      </c>
      <c r="J32" s="145">
        <v>131988021</v>
      </c>
      <c r="K32" s="146">
        <v>0.55139289891883803</v>
      </c>
      <c r="L32" s="145">
        <v>19906147</v>
      </c>
      <c r="M32" s="145">
        <v>131988021</v>
      </c>
      <c r="N32" s="146">
        <v>0.55139289891883803</v>
      </c>
    </row>
    <row r="33" spans="1:14" s="126" customFormat="1" ht="17.100000000000001" customHeight="1" x14ac:dyDescent="0.2">
      <c r="A33" s="143" t="s">
        <v>117</v>
      </c>
      <c r="B33" s="144" t="s">
        <v>118</v>
      </c>
      <c r="C33" s="145">
        <v>6700516000</v>
      </c>
      <c r="D33" s="145">
        <v>0</v>
      </c>
      <c r="E33" s="145">
        <v>0</v>
      </c>
      <c r="F33" s="145">
        <v>6700516000</v>
      </c>
      <c r="G33" s="145">
        <v>0</v>
      </c>
      <c r="H33" s="145">
        <v>6700516000</v>
      </c>
      <c r="I33" s="145">
        <v>6275200</v>
      </c>
      <c r="J33" s="145">
        <v>2356844742</v>
      </c>
      <c r="K33" s="146">
        <v>0.351740782650172</v>
      </c>
      <c r="L33" s="145">
        <v>398429629</v>
      </c>
      <c r="M33" s="145">
        <v>2351344562</v>
      </c>
      <c r="N33" s="146">
        <v>0.35091992348051998</v>
      </c>
    </row>
    <row r="34" spans="1:14" s="126" customFormat="1" ht="17.100000000000001" customHeight="1" x14ac:dyDescent="0.2">
      <c r="A34" s="143" t="s">
        <v>451</v>
      </c>
      <c r="B34" s="144" t="s">
        <v>452</v>
      </c>
      <c r="C34" s="145">
        <v>1857992000</v>
      </c>
      <c r="D34" s="145">
        <v>0</v>
      </c>
      <c r="E34" s="145">
        <v>0</v>
      </c>
      <c r="F34" s="145">
        <v>1857992000</v>
      </c>
      <c r="G34" s="145">
        <v>0</v>
      </c>
      <c r="H34" s="145">
        <v>1857992000</v>
      </c>
      <c r="I34" s="145">
        <v>0</v>
      </c>
      <c r="J34" s="145">
        <v>902000119</v>
      </c>
      <c r="K34" s="146">
        <v>0.48547039976490702</v>
      </c>
      <c r="L34" s="145">
        <v>152551800</v>
      </c>
      <c r="M34" s="145">
        <v>899142454</v>
      </c>
      <c r="N34" s="146">
        <v>0.483932360311562</v>
      </c>
    </row>
    <row r="35" spans="1:14" s="126" customFormat="1" ht="25.5" customHeight="1" x14ac:dyDescent="0.2">
      <c r="A35" s="143" t="s">
        <v>453</v>
      </c>
      <c r="B35" s="144" t="s">
        <v>454</v>
      </c>
      <c r="C35" s="145">
        <v>1202375000</v>
      </c>
      <c r="D35" s="145">
        <v>0</v>
      </c>
      <c r="E35" s="145">
        <v>0</v>
      </c>
      <c r="F35" s="145">
        <v>1202375000</v>
      </c>
      <c r="G35" s="145">
        <v>0</v>
      </c>
      <c r="H35" s="145">
        <v>1202375000</v>
      </c>
      <c r="I35" s="145">
        <v>0</v>
      </c>
      <c r="J35" s="145">
        <v>647867419</v>
      </c>
      <c r="K35" s="146">
        <v>0.53882309512423299</v>
      </c>
      <c r="L35" s="145">
        <v>110721900</v>
      </c>
      <c r="M35" s="145">
        <v>645009754</v>
      </c>
      <c r="N35" s="146">
        <v>0.536446411477285</v>
      </c>
    </row>
    <row r="36" spans="1:14" s="126" customFormat="1" ht="25.5" customHeight="1" x14ac:dyDescent="0.2">
      <c r="A36" s="143" t="s">
        <v>455</v>
      </c>
      <c r="B36" s="144" t="s">
        <v>456</v>
      </c>
      <c r="C36" s="145">
        <v>655617000</v>
      </c>
      <c r="D36" s="145">
        <v>0</v>
      </c>
      <c r="E36" s="145">
        <v>0</v>
      </c>
      <c r="F36" s="145">
        <v>655617000</v>
      </c>
      <c r="G36" s="145">
        <v>0</v>
      </c>
      <c r="H36" s="145">
        <v>655617000</v>
      </c>
      <c r="I36" s="145">
        <v>0</v>
      </c>
      <c r="J36" s="145">
        <v>254132700</v>
      </c>
      <c r="K36" s="146">
        <v>0.38762371933613698</v>
      </c>
      <c r="L36" s="145">
        <v>41829900</v>
      </c>
      <c r="M36" s="145">
        <v>254132700</v>
      </c>
      <c r="N36" s="146">
        <v>0.38762371933613698</v>
      </c>
    </row>
    <row r="37" spans="1:14" s="126" customFormat="1" ht="17.100000000000001" customHeight="1" x14ac:dyDescent="0.2">
      <c r="A37" s="143" t="s">
        <v>119</v>
      </c>
      <c r="B37" s="144" t="s">
        <v>120</v>
      </c>
      <c r="C37" s="145">
        <v>1316078000</v>
      </c>
      <c r="D37" s="145">
        <v>0</v>
      </c>
      <c r="E37" s="145">
        <v>0</v>
      </c>
      <c r="F37" s="145">
        <v>1316078000</v>
      </c>
      <c r="G37" s="145">
        <v>0</v>
      </c>
      <c r="H37" s="145">
        <v>1316078000</v>
      </c>
      <c r="I37" s="145">
        <v>0</v>
      </c>
      <c r="J37" s="145">
        <v>650971649</v>
      </c>
      <c r="K37" s="146">
        <v>0.49462999077562297</v>
      </c>
      <c r="L37" s="145">
        <v>110870100</v>
      </c>
      <c r="M37" s="145">
        <v>648838334</v>
      </c>
      <c r="N37" s="146">
        <v>0.49300902682059899</v>
      </c>
    </row>
    <row r="38" spans="1:14" s="126" customFormat="1" ht="17.100000000000001" customHeight="1" x14ac:dyDescent="0.2">
      <c r="A38" s="143" t="s">
        <v>121</v>
      </c>
      <c r="B38" s="144" t="s">
        <v>122</v>
      </c>
      <c r="C38" s="145">
        <v>1316078000</v>
      </c>
      <c r="D38" s="145">
        <v>0</v>
      </c>
      <c r="E38" s="145">
        <v>0</v>
      </c>
      <c r="F38" s="145">
        <v>1316078000</v>
      </c>
      <c r="G38" s="145">
        <v>0</v>
      </c>
      <c r="H38" s="145">
        <v>1316078000</v>
      </c>
      <c r="I38" s="145">
        <v>0</v>
      </c>
      <c r="J38" s="145">
        <v>650971649</v>
      </c>
      <c r="K38" s="146">
        <v>0.49462999077562297</v>
      </c>
      <c r="L38" s="145">
        <v>110870100</v>
      </c>
      <c r="M38" s="145">
        <v>648838334</v>
      </c>
      <c r="N38" s="146">
        <v>0.49300902682059899</v>
      </c>
    </row>
    <row r="39" spans="1:14" s="126" customFormat="1" ht="17.100000000000001" customHeight="1" x14ac:dyDescent="0.2">
      <c r="A39" s="143" t="s">
        <v>123</v>
      </c>
      <c r="B39" s="144" t="s">
        <v>124</v>
      </c>
      <c r="C39" s="145">
        <v>1808807000</v>
      </c>
      <c r="D39" s="145">
        <v>0</v>
      </c>
      <c r="E39" s="145">
        <v>0</v>
      </c>
      <c r="F39" s="145">
        <v>1808807000</v>
      </c>
      <c r="G39" s="145">
        <v>0</v>
      </c>
      <c r="H39" s="145">
        <v>1808807000</v>
      </c>
      <c r="I39" s="145">
        <v>6275200</v>
      </c>
      <c r="J39" s="145">
        <v>36150574</v>
      </c>
      <c r="K39" s="146">
        <v>1.9985865822058399E-2</v>
      </c>
      <c r="L39" s="145">
        <v>8677129</v>
      </c>
      <c r="M39" s="145">
        <v>36150574</v>
      </c>
      <c r="N39" s="146">
        <v>1.9985865822058399E-2</v>
      </c>
    </row>
    <row r="40" spans="1:14" s="126" customFormat="1" ht="17.100000000000001" customHeight="1" x14ac:dyDescent="0.2">
      <c r="A40" s="143" t="s">
        <v>125</v>
      </c>
      <c r="B40" s="144" t="s">
        <v>126</v>
      </c>
      <c r="C40" s="145">
        <v>1210299000</v>
      </c>
      <c r="D40" s="145">
        <v>0</v>
      </c>
      <c r="E40" s="145">
        <v>0</v>
      </c>
      <c r="F40" s="145">
        <v>1210299000</v>
      </c>
      <c r="G40" s="145">
        <v>0</v>
      </c>
      <c r="H40" s="145">
        <v>1210299000</v>
      </c>
      <c r="I40" s="145">
        <v>1817100</v>
      </c>
      <c r="J40" s="145">
        <v>22586274</v>
      </c>
      <c r="K40" s="146">
        <v>1.8661730696298999E-2</v>
      </c>
      <c r="L40" s="145">
        <v>4219029</v>
      </c>
      <c r="M40" s="145">
        <v>22586274</v>
      </c>
      <c r="N40" s="146">
        <v>1.8661730696298999E-2</v>
      </c>
    </row>
    <row r="41" spans="1:14" s="126" customFormat="1" ht="17.100000000000001" customHeight="1" x14ac:dyDescent="0.2">
      <c r="A41" s="143" t="s">
        <v>457</v>
      </c>
      <c r="B41" s="144" t="s">
        <v>458</v>
      </c>
      <c r="C41" s="145">
        <v>598508000</v>
      </c>
      <c r="D41" s="145">
        <v>0</v>
      </c>
      <c r="E41" s="145">
        <v>0</v>
      </c>
      <c r="F41" s="145">
        <v>598508000</v>
      </c>
      <c r="G41" s="145">
        <v>0</v>
      </c>
      <c r="H41" s="145">
        <v>598508000</v>
      </c>
      <c r="I41" s="145">
        <v>4458100</v>
      </c>
      <c r="J41" s="145">
        <v>13564300</v>
      </c>
      <c r="K41" s="146">
        <v>2.2663523294592602E-2</v>
      </c>
      <c r="L41" s="145">
        <v>4458100</v>
      </c>
      <c r="M41" s="145">
        <v>13564300</v>
      </c>
      <c r="N41" s="146">
        <v>2.2663523294592602E-2</v>
      </c>
    </row>
    <row r="42" spans="1:14" s="126" customFormat="1" ht="17.100000000000001" customHeight="1" x14ac:dyDescent="0.2">
      <c r="A42" s="143" t="s">
        <v>459</v>
      </c>
      <c r="B42" s="144" t="s">
        <v>460</v>
      </c>
      <c r="C42" s="145">
        <v>714260000</v>
      </c>
      <c r="D42" s="145">
        <v>0</v>
      </c>
      <c r="E42" s="145">
        <v>0</v>
      </c>
      <c r="F42" s="145">
        <v>714260000</v>
      </c>
      <c r="G42" s="145">
        <v>0</v>
      </c>
      <c r="H42" s="145">
        <v>714260000</v>
      </c>
      <c r="I42" s="145">
        <v>0</v>
      </c>
      <c r="J42" s="145">
        <v>318718900</v>
      </c>
      <c r="K42" s="146">
        <v>0.44622252401086399</v>
      </c>
      <c r="L42" s="145">
        <v>52474000</v>
      </c>
      <c r="M42" s="145">
        <v>318718900</v>
      </c>
      <c r="N42" s="146">
        <v>0.44622252401086399</v>
      </c>
    </row>
    <row r="43" spans="1:14" s="126" customFormat="1" ht="17.100000000000001" customHeight="1" x14ac:dyDescent="0.2">
      <c r="A43" s="143" t="s">
        <v>461</v>
      </c>
      <c r="B43" s="144" t="s">
        <v>462</v>
      </c>
      <c r="C43" s="145">
        <v>714260000</v>
      </c>
      <c r="D43" s="145">
        <v>0</v>
      </c>
      <c r="E43" s="145">
        <v>0</v>
      </c>
      <c r="F43" s="145">
        <v>714260000</v>
      </c>
      <c r="G43" s="145">
        <v>0</v>
      </c>
      <c r="H43" s="145">
        <v>714260000</v>
      </c>
      <c r="I43" s="145">
        <v>0</v>
      </c>
      <c r="J43" s="145">
        <v>318718900</v>
      </c>
      <c r="K43" s="146">
        <v>0.44622252401086399</v>
      </c>
      <c r="L43" s="145">
        <v>52474000</v>
      </c>
      <c r="M43" s="145">
        <v>318718900</v>
      </c>
      <c r="N43" s="146">
        <v>0.44622252401086399</v>
      </c>
    </row>
    <row r="44" spans="1:14" s="126" customFormat="1" ht="25.5" customHeight="1" x14ac:dyDescent="0.2">
      <c r="A44" s="143" t="s">
        <v>463</v>
      </c>
      <c r="B44" s="144" t="s">
        <v>464</v>
      </c>
      <c r="C44" s="145">
        <v>110546000</v>
      </c>
      <c r="D44" s="145">
        <v>0</v>
      </c>
      <c r="E44" s="145">
        <v>0</v>
      </c>
      <c r="F44" s="145">
        <v>110546000</v>
      </c>
      <c r="G44" s="145">
        <v>0</v>
      </c>
      <c r="H44" s="145">
        <v>110546000</v>
      </c>
      <c r="I44" s="145">
        <v>0</v>
      </c>
      <c r="J44" s="145">
        <v>51133600</v>
      </c>
      <c r="K44" s="146">
        <v>0.46255495449857997</v>
      </c>
      <c r="L44" s="145">
        <v>8259900</v>
      </c>
      <c r="M44" s="145">
        <v>50624400</v>
      </c>
      <c r="N44" s="146">
        <v>0.45794872722667501</v>
      </c>
    </row>
    <row r="45" spans="1:14" s="126" customFormat="1" ht="25.5" customHeight="1" x14ac:dyDescent="0.2">
      <c r="A45" s="143" t="s">
        <v>465</v>
      </c>
      <c r="B45" s="144" t="s">
        <v>466</v>
      </c>
      <c r="C45" s="145">
        <v>110546000</v>
      </c>
      <c r="D45" s="145">
        <v>0</v>
      </c>
      <c r="E45" s="145">
        <v>0</v>
      </c>
      <c r="F45" s="145">
        <v>110546000</v>
      </c>
      <c r="G45" s="145">
        <v>0</v>
      </c>
      <c r="H45" s="145">
        <v>110546000</v>
      </c>
      <c r="I45" s="145">
        <v>0</v>
      </c>
      <c r="J45" s="145">
        <v>51133600</v>
      </c>
      <c r="K45" s="146">
        <v>0.46255495449857997</v>
      </c>
      <c r="L45" s="145">
        <v>8259900</v>
      </c>
      <c r="M45" s="145">
        <v>50624400</v>
      </c>
      <c r="N45" s="146">
        <v>0.45794872722667501</v>
      </c>
    </row>
    <row r="46" spans="1:14" s="126" customFormat="1" ht="17.100000000000001" customHeight="1" x14ac:dyDescent="0.2">
      <c r="A46" s="143" t="s">
        <v>467</v>
      </c>
      <c r="B46" s="144" t="s">
        <v>468</v>
      </c>
      <c r="C46" s="145">
        <v>535703000</v>
      </c>
      <c r="D46" s="145">
        <v>0</v>
      </c>
      <c r="E46" s="145">
        <v>0</v>
      </c>
      <c r="F46" s="145">
        <v>535703000</v>
      </c>
      <c r="G46" s="145">
        <v>0</v>
      </c>
      <c r="H46" s="145">
        <v>535703000</v>
      </c>
      <c r="I46" s="145">
        <v>0</v>
      </c>
      <c r="J46" s="145">
        <v>238716200</v>
      </c>
      <c r="K46" s="146">
        <v>0.44561296091304298</v>
      </c>
      <c r="L46" s="145">
        <v>39356500</v>
      </c>
      <c r="M46" s="145">
        <v>238716200</v>
      </c>
      <c r="N46" s="146">
        <v>0.44561296091304298</v>
      </c>
    </row>
    <row r="47" spans="1:14" s="126" customFormat="1" ht="17.100000000000001" customHeight="1" x14ac:dyDescent="0.2">
      <c r="A47" s="143" t="s">
        <v>469</v>
      </c>
      <c r="B47" s="144" t="s">
        <v>470</v>
      </c>
      <c r="C47" s="145">
        <v>357130000</v>
      </c>
      <c r="D47" s="145">
        <v>0</v>
      </c>
      <c r="E47" s="145">
        <v>0</v>
      </c>
      <c r="F47" s="145">
        <v>357130000</v>
      </c>
      <c r="G47" s="145">
        <v>0</v>
      </c>
      <c r="H47" s="145">
        <v>357130000</v>
      </c>
      <c r="I47" s="145">
        <v>0</v>
      </c>
      <c r="J47" s="145">
        <v>159153700</v>
      </c>
      <c r="K47" s="146">
        <v>0.44564640327051802</v>
      </c>
      <c r="L47" s="145">
        <v>26240200</v>
      </c>
      <c r="M47" s="145">
        <v>159153700</v>
      </c>
      <c r="N47" s="146">
        <v>0.44564640327051802</v>
      </c>
    </row>
    <row r="48" spans="1:14" s="126" customFormat="1" ht="25.5" customHeight="1" x14ac:dyDescent="0.2">
      <c r="A48" s="143" t="s">
        <v>127</v>
      </c>
      <c r="B48" s="144" t="s">
        <v>128</v>
      </c>
      <c r="C48" s="145">
        <v>295890000</v>
      </c>
      <c r="D48" s="145">
        <v>0</v>
      </c>
      <c r="E48" s="145">
        <v>230000000</v>
      </c>
      <c r="F48" s="145">
        <v>525890000</v>
      </c>
      <c r="G48" s="145">
        <v>0</v>
      </c>
      <c r="H48" s="145">
        <v>525890000</v>
      </c>
      <c r="I48" s="145">
        <v>14610099</v>
      </c>
      <c r="J48" s="145">
        <v>376790491</v>
      </c>
      <c r="K48" s="146">
        <v>0.716481566487288</v>
      </c>
      <c r="L48" s="145">
        <v>23010099</v>
      </c>
      <c r="M48" s="145">
        <v>354990491</v>
      </c>
      <c r="N48" s="146">
        <v>0.67502803057673699</v>
      </c>
    </row>
    <row r="49" spans="1:14" s="126" customFormat="1" ht="17.100000000000001" customHeight="1" x14ac:dyDescent="0.2">
      <c r="A49" s="143" t="s">
        <v>129</v>
      </c>
      <c r="B49" s="144" t="s">
        <v>130</v>
      </c>
      <c r="C49" s="145">
        <v>58954000</v>
      </c>
      <c r="D49" s="145">
        <v>0</v>
      </c>
      <c r="E49" s="145">
        <v>150000000</v>
      </c>
      <c r="F49" s="145">
        <v>208954000</v>
      </c>
      <c r="G49" s="145">
        <v>0</v>
      </c>
      <c r="H49" s="145">
        <v>208954000</v>
      </c>
      <c r="I49" s="145">
        <v>13989931</v>
      </c>
      <c r="J49" s="145">
        <v>159167901</v>
      </c>
      <c r="K49" s="146">
        <v>0.761736559242704</v>
      </c>
      <c r="L49" s="145">
        <v>13989931</v>
      </c>
      <c r="M49" s="145">
        <v>159167901</v>
      </c>
      <c r="N49" s="146">
        <v>0.761736559242704</v>
      </c>
    </row>
    <row r="50" spans="1:14" s="126" customFormat="1" ht="17.100000000000001" customHeight="1" x14ac:dyDescent="0.2">
      <c r="A50" s="143" t="s">
        <v>131</v>
      </c>
      <c r="B50" s="144" t="s">
        <v>132</v>
      </c>
      <c r="C50" s="145">
        <v>0</v>
      </c>
      <c r="D50" s="145">
        <v>0</v>
      </c>
      <c r="E50" s="145">
        <v>150000000</v>
      </c>
      <c r="F50" s="145">
        <v>150000000</v>
      </c>
      <c r="G50" s="145">
        <v>0</v>
      </c>
      <c r="H50" s="145">
        <v>150000000</v>
      </c>
      <c r="I50" s="145">
        <v>10613200</v>
      </c>
      <c r="J50" s="145">
        <v>134894200</v>
      </c>
      <c r="K50" s="146">
        <v>0.89929466666666702</v>
      </c>
      <c r="L50" s="145">
        <v>10613200</v>
      </c>
      <c r="M50" s="145">
        <v>134894200</v>
      </c>
      <c r="N50" s="146">
        <v>0.89929466666666702</v>
      </c>
    </row>
    <row r="51" spans="1:14" s="126" customFormat="1" ht="17.100000000000001" customHeight="1" x14ac:dyDescent="0.2">
      <c r="A51" s="143" t="s">
        <v>133</v>
      </c>
      <c r="B51" s="144" t="s">
        <v>134</v>
      </c>
      <c r="C51" s="145">
        <v>58954000</v>
      </c>
      <c r="D51" s="145">
        <v>0</v>
      </c>
      <c r="E51" s="145">
        <v>0</v>
      </c>
      <c r="F51" s="145">
        <v>58954000</v>
      </c>
      <c r="G51" s="145">
        <v>0</v>
      </c>
      <c r="H51" s="145">
        <v>58954000</v>
      </c>
      <c r="I51" s="145">
        <v>3376731</v>
      </c>
      <c r="J51" s="145">
        <v>24273701</v>
      </c>
      <c r="K51" s="146">
        <v>0.41173967839332398</v>
      </c>
      <c r="L51" s="145">
        <v>3376731</v>
      </c>
      <c r="M51" s="145">
        <v>24273701</v>
      </c>
      <c r="N51" s="146">
        <v>0.41173967839332398</v>
      </c>
    </row>
    <row r="52" spans="1:14" s="126" customFormat="1" ht="25.5" customHeight="1" x14ac:dyDescent="0.2">
      <c r="A52" s="143" t="s">
        <v>471</v>
      </c>
      <c r="B52" s="144" t="s">
        <v>472</v>
      </c>
      <c r="C52" s="145">
        <v>226994000</v>
      </c>
      <c r="D52" s="145">
        <v>0</v>
      </c>
      <c r="E52" s="145">
        <v>0</v>
      </c>
      <c r="F52" s="145">
        <v>226994000</v>
      </c>
      <c r="G52" s="145">
        <v>0</v>
      </c>
      <c r="H52" s="145">
        <v>226994000</v>
      </c>
      <c r="I52" s="145">
        <v>0</v>
      </c>
      <c r="J52" s="145">
        <v>154503926</v>
      </c>
      <c r="K52" s="146">
        <v>0.68065202604474095</v>
      </c>
      <c r="L52" s="145">
        <v>0</v>
      </c>
      <c r="M52" s="145">
        <v>154503926</v>
      </c>
      <c r="N52" s="146">
        <v>0.68065202604474095</v>
      </c>
    </row>
    <row r="53" spans="1:14" s="126" customFormat="1" ht="17.100000000000001" customHeight="1" x14ac:dyDescent="0.2">
      <c r="A53" s="143" t="s">
        <v>473</v>
      </c>
      <c r="B53" s="144" t="s">
        <v>474</v>
      </c>
      <c r="C53" s="145">
        <v>9942000</v>
      </c>
      <c r="D53" s="145">
        <v>0</v>
      </c>
      <c r="E53" s="145">
        <v>0</v>
      </c>
      <c r="F53" s="145">
        <v>9942000</v>
      </c>
      <c r="G53" s="145">
        <v>0</v>
      </c>
      <c r="H53" s="145">
        <v>9942000</v>
      </c>
      <c r="I53" s="145">
        <v>620168</v>
      </c>
      <c r="J53" s="145">
        <v>5518664</v>
      </c>
      <c r="K53" s="146">
        <v>0.55508589820961596</v>
      </c>
      <c r="L53" s="145">
        <v>620168</v>
      </c>
      <c r="M53" s="145">
        <v>5518664</v>
      </c>
      <c r="N53" s="146">
        <v>0.55508589820961596</v>
      </c>
    </row>
    <row r="54" spans="1:14" s="126" customFormat="1" ht="17.100000000000001" customHeight="1" x14ac:dyDescent="0.2">
      <c r="A54" s="143" t="s">
        <v>475</v>
      </c>
      <c r="B54" s="144" t="s">
        <v>476</v>
      </c>
      <c r="C54" s="145">
        <v>0</v>
      </c>
      <c r="D54" s="145">
        <v>0</v>
      </c>
      <c r="E54" s="145">
        <v>80000000</v>
      </c>
      <c r="F54" s="145">
        <v>80000000</v>
      </c>
      <c r="G54" s="145">
        <v>0</v>
      </c>
      <c r="H54" s="145">
        <v>80000000</v>
      </c>
      <c r="I54" s="145">
        <v>0</v>
      </c>
      <c r="J54" s="145">
        <v>57600000</v>
      </c>
      <c r="K54" s="146">
        <v>0.72</v>
      </c>
      <c r="L54" s="145">
        <v>8400000</v>
      </c>
      <c r="M54" s="145">
        <v>35800000</v>
      </c>
      <c r="N54" s="146">
        <v>0.44750000000000001</v>
      </c>
    </row>
    <row r="55" spans="1:14" s="126" customFormat="1" ht="17.100000000000001" customHeight="1" x14ac:dyDescent="0.2">
      <c r="A55" s="143" t="s">
        <v>135</v>
      </c>
      <c r="B55" s="144" t="s">
        <v>136</v>
      </c>
      <c r="C55" s="145">
        <v>12710054000</v>
      </c>
      <c r="D55" s="145">
        <v>0</v>
      </c>
      <c r="E55" s="145">
        <v>0</v>
      </c>
      <c r="F55" s="145">
        <v>12710054000</v>
      </c>
      <c r="G55" s="145">
        <v>0</v>
      </c>
      <c r="H55" s="145">
        <v>12710054000</v>
      </c>
      <c r="I55" s="145">
        <v>342785309</v>
      </c>
      <c r="J55" s="145">
        <v>3895930718</v>
      </c>
      <c r="K55" s="146">
        <v>0.30652353782289199</v>
      </c>
      <c r="L55" s="145">
        <v>460383890</v>
      </c>
      <c r="M55" s="145">
        <v>1663415852</v>
      </c>
      <c r="N55" s="146">
        <v>0.130874019260658</v>
      </c>
    </row>
    <row r="56" spans="1:14" s="126" customFormat="1" ht="17.100000000000001" customHeight="1" x14ac:dyDescent="0.2">
      <c r="A56" s="143" t="s">
        <v>137</v>
      </c>
      <c r="B56" s="144" t="s">
        <v>138</v>
      </c>
      <c r="C56" s="145">
        <v>0</v>
      </c>
      <c r="D56" s="145">
        <v>0</v>
      </c>
      <c r="E56" s="145">
        <v>68000000</v>
      </c>
      <c r="F56" s="145">
        <v>68000000</v>
      </c>
      <c r="G56" s="145">
        <v>0</v>
      </c>
      <c r="H56" s="145">
        <v>68000000</v>
      </c>
      <c r="I56" s="145">
        <v>0</v>
      </c>
      <c r="J56" s="145">
        <v>3000000</v>
      </c>
      <c r="K56" s="146">
        <v>4.4117647058823498E-2</v>
      </c>
      <c r="L56" s="145">
        <v>0</v>
      </c>
      <c r="M56" s="145">
        <v>3000000</v>
      </c>
      <c r="N56" s="146">
        <v>4.4117647058823498E-2</v>
      </c>
    </row>
    <row r="57" spans="1:14" s="126" customFormat="1" ht="17.100000000000001" customHeight="1" x14ac:dyDescent="0.2">
      <c r="A57" s="143" t="s">
        <v>139</v>
      </c>
      <c r="B57" s="144" t="s">
        <v>140</v>
      </c>
      <c r="C57" s="145">
        <v>0</v>
      </c>
      <c r="D57" s="145">
        <v>0</v>
      </c>
      <c r="E57" s="145">
        <v>68000000</v>
      </c>
      <c r="F57" s="145">
        <v>68000000</v>
      </c>
      <c r="G57" s="145">
        <v>0</v>
      </c>
      <c r="H57" s="145">
        <v>68000000</v>
      </c>
      <c r="I57" s="145">
        <v>0</v>
      </c>
      <c r="J57" s="145">
        <v>3000000</v>
      </c>
      <c r="K57" s="146">
        <v>4.4117647058823498E-2</v>
      </c>
      <c r="L57" s="145">
        <v>0</v>
      </c>
      <c r="M57" s="145">
        <v>3000000</v>
      </c>
      <c r="N57" s="146">
        <v>4.4117647058823498E-2</v>
      </c>
    </row>
    <row r="58" spans="1:14" s="126" customFormat="1" ht="17.100000000000001" customHeight="1" x14ac:dyDescent="0.2">
      <c r="A58" s="143" t="s">
        <v>477</v>
      </c>
      <c r="B58" s="144" t="s">
        <v>478</v>
      </c>
      <c r="C58" s="145">
        <v>0</v>
      </c>
      <c r="D58" s="145">
        <v>0</v>
      </c>
      <c r="E58" s="145">
        <v>68000000</v>
      </c>
      <c r="F58" s="145">
        <v>68000000</v>
      </c>
      <c r="G58" s="145">
        <v>0</v>
      </c>
      <c r="H58" s="145">
        <v>68000000</v>
      </c>
      <c r="I58" s="145">
        <v>0</v>
      </c>
      <c r="J58" s="145">
        <v>3000000</v>
      </c>
      <c r="K58" s="146">
        <v>4.4117647058823498E-2</v>
      </c>
      <c r="L58" s="145">
        <v>0</v>
      </c>
      <c r="M58" s="145">
        <v>3000000</v>
      </c>
      <c r="N58" s="146">
        <v>4.4117647058823498E-2</v>
      </c>
    </row>
    <row r="59" spans="1:14" s="126" customFormat="1" ht="25.5" customHeight="1" x14ac:dyDescent="0.2">
      <c r="A59" s="143" t="s">
        <v>479</v>
      </c>
      <c r="B59" s="144" t="s">
        <v>186</v>
      </c>
      <c r="C59" s="145">
        <v>0</v>
      </c>
      <c r="D59" s="145">
        <v>0</v>
      </c>
      <c r="E59" s="145">
        <v>65000000</v>
      </c>
      <c r="F59" s="145">
        <v>65000000</v>
      </c>
      <c r="G59" s="145">
        <v>0</v>
      </c>
      <c r="H59" s="145">
        <v>65000000</v>
      </c>
      <c r="I59" s="145">
        <v>0</v>
      </c>
      <c r="J59" s="145">
        <v>0</v>
      </c>
      <c r="K59" s="146">
        <v>0</v>
      </c>
      <c r="L59" s="145">
        <v>0</v>
      </c>
      <c r="M59" s="145">
        <v>0</v>
      </c>
      <c r="N59" s="146">
        <v>0</v>
      </c>
    </row>
    <row r="60" spans="1:14" s="126" customFormat="1" ht="25.5" customHeight="1" x14ac:dyDescent="0.2">
      <c r="A60" s="143" t="s">
        <v>480</v>
      </c>
      <c r="B60" s="144" t="s">
        <v>481</v>
      </c>
      <c r="C60" s="145">
        <v>0</v>
      </c>
      <c r="D60" s="145">
        <v>0</v>
      </c>
      <c r="E60" s="145">
        <v>65000000</v>
      </c>
      <c r="F60" s="145">
        <v>65000000</v>
      </c>
      <c r="G60" s="145">
        <v>0</v>
      </c>
      <c r="H60" s="145">
        <v>65000000</v>
      </c>
      <c r="I60" s="145">
        <v>0</v>
      </c>
      <c r="J60" s="145">
        <v>0</v>
      </c>
      <c r="K60" s="146">
        <v>0</v>
      </c>
      <c r="L60" s="145">
        <v>0</v>
      </c>
      <c r="M60" s="145">
        <v>0</v>
      </c>
      <c r="N60" s="146">
        <v>0</v>
      </c>
    </row>
    <row r="61" spans="1:14" s="126" customFormat="1" ht="25.5" customHeight="1" x14ac:dyDescent="0.2">
      <c r="A61" s="143" t="s">
        <v>482</v>
      </c>
      <c r="B61" s="144" t="s">
        <v>483</v>
      </c>
      <c r="C61" s="145">
        <v>0</v>
      </c>
      <c r="D61" s="145">
        <v>0</v>
      </c>
      <c r="E61" s="145">
        <v>3000000</v>
      </c>
      <c r="F61" s="145">
        <v>3000000</v>
      </c>
      <c r="G61" s="145">
        <v>0</v>
      </c>
      <c r="H61" s="145">
        <v>3000000</v>
      </c>
      <c r="I61" s="145">
        <v>0</v>
      </c>
      <c r="J61" s="145">
        <v>3000000</v>
      </c>
      <c r="K61" s="146">
        <v>1</v>
      </c>
      <c r="L61" s="145">
        <v>0</v>
      </c>
      <c r="M61" s="145">
        <v>3000000</v>
      </c>
      <c r="N61" s="146">
        <v>1</v>
      </c>
    </row>
    <row r="62" spans="1:14" s="126" customFormat="1" ht="25.5" customHeight="1" x14ac:dyDescent="0.2">
      <c r="A62" s="143" t="s">
        <v>484</v>
      </c>
      <c r="B62" s="144" t="s">
        <v>485</v>
      </c>
      <c r="C62" s="145">
        <v>0</v>
      </c>
      <c r="D62" s="145">
        <v>0</v>
      </c>
      <c r="E62" s="145">
        <v>3000000</v>
      </c>
      <c r="F62" s="145">
        <v>3000000</v>
      </c>
      <c r="G62" s="145">
        <v>0</v>
      </c>
      <c r="H62" s="145">
        <v>3000000</v>
      </c>
      <c r="I62" s="145">
        <v>0</v>
      </c>
      <c r="J62" s="145">
        <v>3000000</v>
      </c>
      <c r="K62" s="146">
        <v>1</v>
      </c>
      <c r="L62" s="145">
        <v>0</v>
      </c>
      <c r="M62" s="145">
        <v>3000000</v>
      </c>
      <c r="N62" s="146">
        <v>1</v>
      </c>
    </row>
    <row r="63" spans="1:14" s="126" customFormat="1" ht="17.100000000000001" customHeight="1" x14ac:dyDescent="0.2">
      <c r="A63" s="143" t="s">
        <v>149</v>
      </c>
      <c r="B63" s="144" t="s">
        <v>150</v>
      </c>
      <c r="C63" s="145">
        <v>12710054000</v>
      </c>
      <c r="D63" s="145">
        <v>0</v>
      </c>
      <c r="E63" s="145">
        <v>-68000000</v>
      </c>
      <c r="F63" s="145">
        <v>12642054000</v>
      </c>
      <c r="G63" s="145">
        <v>0</v>
      </c>
      <c r="H63" s="145">
        <v>12642054000</v>
      </c>
      <c r="I63" s="145">
        <v>342785309</v>
      </c>
      <c r="J63" s="145">
        <v>3892930718</v>
      </c>
      <c r="K63" s="146">
        <v>0.307934985723048</v>
      </c>
      <c r="L63" s="145">
        <v>460383890</v>
      </c>
      <c r="M63" s="145">
        <v>1660415852</v>
      </c>
      <c r="N63" s="146">
        <v>0.13134067074859801</v>
      </c>
    </row>
    <row r="64" spans="1:14" s="126" customFormat="1" ht="17.100000000000001" customHeight="1" x14ac:dyDescent="0.2">
      <c r="A64" s="143" t="s">
        <v>151</v>
      </c>
      <c r="B64" s="144" t="s">
        <v>152</v>
      </c>
      <c r="C64" s="145">
        <v>246175000</v>
      </c>
      <c r="D64" s="145">
        <v>-13000000</v>
      </c>
      <c r="E64" s="145">
        <v>-33100000</v>
      </c>
      <c r="F64" s="145">
        <v>213075000</v>
      </c>
      <c r="G64" s="145">
        <v>0</v>
      </c>
      <c r="H64" s="145">
        <v>213075000</v>
      </c>
      <c r="I64" s="145">
        <v>344900</v>
      </c>
      <c r="J64" s="145">
        <v>25516618</v>
      </c>
      <c r="K64" s="146">
        <v>0.11975416168016</v>
      </c>
      <c r="L64" s="145">
        <v>344900</v>
      </c>
      <c r="M64" s="145">
        <v>12884768</v>
      </c>
      <c r="N64" s="146">
        <v>6.0470576088231802E-2</v>
      </c>
    </row>
    <row r="65" spans="1:14" s="126" customFormat="1" ht="25.5" customHeight="1" x14ac:dyDescent="0.2">
      <c r="A65" s="143" t="s">
        <v>153</v>
      </c>
      <c r="B65" s="144" t="s">
        <v>154</v>
      </c>
      <c r="C65" s="145">
        <v>75246000</v>
      </c>
      <c r="D65" s="145">
        <v>0</v>
      </c>
      <c r="E65" s="145">
        <v>0</v>
      </c>
      <c r="F65" s="145">
        <v>75246000</v>
      </c>
      <c r="G65" s="145">
        <v>0</v>
      </c>
      <c r="H65" s="145">
        <v>75246000</v>
      </c>
      <c r="I65" s="145">
        <v>0</v>
      </c>
      <c r="J65" s="145">
        <v>805000</v>
      </c>
      <c r="K65" s="146">
        <v>1.0698243095978501E-2</v>
      </c>
      <c r="L65" s="145">
        <v>0</v>
      </c>
      <c r="M65" s="145">
        <v>805000</v>
      </c>
      <c r="N65" s="146">
        <v>1.0698243095978501E-2</v>
      </c>
    </row>
    <row r="66" spans="1:14" s="126" customFormat="1" ht="17.100000000000001" customHeight="1" x14ac:dyDescent="0.2">
      <c r="A66" s="143" t="s">
        <v>486</v>
      </c>
      <c r="B66" s="144" t="s">
        <v>487</v>
      </c>
      <c r="C66" s="145">
        <v>1500000</v>
      </c>
      <c r="D66" s="145">
        <v>0</v>
      </c>
      <c r="E66" s="145">
        <v>0</v>
      </c>
      <c r="F66" s="145">
        <v>1500000</v>
      </c>
      <c r="G66" s="145">
        <v>0</v>
      </c>
      <c r="H66" s="145">
        <v>1500000</v>
      </c>
      <c r="I66" s="145">
        <v>0</v>
      </c>
      <c r="J66" s="145">
        <v>805000</v>
      </c>
      <c r="K66" s="146">
        <v>0.53666666666666696</v>
      </c>
      <c r="L66" s="145">
        <v>0</v>
      </c>
      <c r="M66" s="145">
        <v>805000</v>
      </c>
      <c r="N66" s="146">
        <v>0.53666666666666696</v>
      </c>
    </row>
    <row r="67" spans="1:14" s="126" customFormat="1" ht="25.5" customHeight="1" x14ac:dyDescent="0.2">
      <c r="A67" s="143" t="s">
        <v>488</v>
      </c>
      <c r="B67" s="144" t="s">
        <v>489</v>
      </c>
      <c r="C67" s="145">
        <v>1500000</v>
      </c>
      <c r="D67" s="145">
        <v>0</v>
      </c>
      <c r="E67" s="145">
        <v>0</v>
      </c>
      <c r="F67" s="145">
        <v>1500000</v>
      </c>
      <c r="G67" s="145">
        <v>0</v>
      </c>
      <c r="H67" s="145">
        <v>1500000</v>
      </c>
      <c r="I67" s="145">
        <v>0</v>
      </c>
      <c r="J67" s="145">
        <v>805000</v>
      </c>
      <c r="K67" s="146">
        <v>0.53666666666666696</v>
      </c>
      <c r="L67" s="145">
        <v>0</v>
      </c>
      <c r="M67" s="145">
        <v>805000</v>
      </c>
      <c r="N67" s="146">
        <v>0.53666666666666696</v>
      </c>
    </row>
    <row r="68" spans="1:14" s="126" customFormat="1" ht="17.100000000000001" customHeight="1" x14ac:dyDescent="0.2">
      <c r="A68" s="143" t="s">
        <v>490</v>
      </c>
      <c r="B68" s="144" t="s">
        <v>491</v>
      </c>
      <c r="C68" s="145">
        <v>4100000</v>
      </c>
      <c r="D68" s="145">
        <v>0</v>
      </c>
      <c r="E68" s="145">
        <v>0</v>
      </c>
      <c r="F68" s="145">
        <v>4100000</v>
      </c>
      <c r="G68" s="145">
        <v>0</v>
      </c>
      <c r="H68" s="145">
        <v>4100000</v>
      </c>
      <c r="I68" s="145">
        <v>0</v>
      </c>
      <c r="J68" s="145">
        <v>0</v>
      </c>
      <c r="K68" s="146">
        <v>0</v>
      </c>
      <c r="L68" s="145">
        <v>0</v>
      </c>
      <c r="M68" s="145">
        <v>0</v>
      </c>
      <c r="N68" s="146">
        <v>0</v>
      </c>
    </row>
    <row r="69" spans="1:14" s="126" customFormat="1" ht="17.100000000000001" customHeight="1" x14ac:dyDescent="0.2">
      <c r="A69" s="143" t="s">
        <v>492</v>
      </c>
      <c r="B69" s="144" t="s">
        <v>493</v>
      </c>
      <c r="C69" s="145">
        <v>1600000</v>
      </c>
      <c r="D69" s="145">
        <v>0</v>
      </c>
      <c r="E69" s="145">
        <v>0</v>
      </c>
      <c r="F69" s="145">
        <v>1600000</v>
      </c>
      <c r="G69" s="145">
        <v>0</v>
      </c>
      <c r="H69" s="145">
        <v>1600000</v>
      </c>
      <c r="I69" s="145">
        <v>0</v>
      </c>
      <c r="J69" s="145">
        <v>0</v>
      </c>
      <c r="K69" s="146">
        <v>0</v>
      </c>
      <c r="L69" s="145">
        <v>0</v>
      </c>
      <c r="M69" s="145">
        <v>0</v>
      </c>
      <c r="N69" s="146">
        <v>0</v>
      </c>
    </row>
    <row r="70" spans="1:14" s="126" customFormat="1" ht="25.5" customHeight="1" x14ac:dyDescent="0.2">
      <c r="A70" s="143" t="s">
        <v>494</v>
      </c>
      <c r="B70" s="144" t="s">
        <v>495</v>
      </c>
      <c r="C70" s="145">
        <v>2500000</v>
      </c>
      <c r="D70" s="145">
        <v>0</v>
      </c>
      <c r="E70" s="145">
        <v>0</v>
      </c>
      <c r="F70" s="145">
        <v>2500000</v>
      </c>
      <c r="G70" s="145">
        <v>0</v>
      </c>
      <c r="H70" s="145">
        <v>2500000</v>
      </c>
      <c r="I70" s="145">
        <v>0</v>
      </c>
      <c r="J70" s="145">
        <v>0</v>
      </c>
      <c r="K70" s="146">
        <v>0</v>
      </c>
      <c r="L70" s="145">
        <v>0</v>
      </c>
      <c r="M70" s="145">
        <v>0</v>
      </c>
      <c r="N70" s="146">
        <v>0</v>
      </c>
    </row>
    <row r="71" spans="1:14" s="126" customFormat="1" ht="17.100000000000001" customHeight="1" x14ac:dyDescent="0.2">
      <c r="A71" s="143" t="s">
        <v>155</v>
      </c>
      <c r="B71" s="144" t="s">
        <v>156</v>
      </c>
      <c r="C71" s="145">
        <v>56476000</v>
      </c>
      <c r="D71" s="145">
        <v>0</v>
      </c>
      <c r="E71" s="145">
        <v>0</v>
      </c>
      <c r="F71" s="145">
        <v>56476000</v>
      </c>
      <c r="G71" s="145">
        <v>0</v>
      </c>
      <c r="H71" s="145">
        <v>56476000</v>
      </c>
      <c r="I71" s="145">
        <v>0</v>
      </c>
      <c r="J71" s="145">
        <v>0</v>
      </c>
      <c r="K71" s="146">
        <v>0</v>
      </c>
      <c r="L71" s="145">
        <v>0</v>
      </c>
      <c r="M71" s="145">
        <v>0</v>
      </c>
      <c r="N71" s="146">
        <v>0</v>
      </c>
    </row>
    <row r="72" spans="1:14" s="126" customFormat="1" ht="25.5" customHeight="1" x14ac:dyDescent="0.2">
      <c r="A72" s="143" t="s">
        <v>157</v>
      </c>
      <c r="B72" s="144" t="s">
        <v>158</v>
      </c>
      <c r="C72" s="145">
        <v>19992000</v>
      </c>
      <c r="D72" s="145">
        <v>0</v>
      </c>
      <c r="E72" s="145">
        <v>0</v>
      </c>
      <c r="F72" s="145">
        <v>19992000</v>
      </c>
      <c r="G72" s="145">
        <v>0</v>
      </c>
      <c r="H72" s="145">
        <v>19992000</v>
      </c>
      <c r="I72" s="145">
        <v>0</v>
      </c>
      <c r="J72" s="145">
        <v>0</v>
      </c>
      <c r="K72" s="146">
        <v>0</v>
      </c>
      <c r="L72" s="145">
        <v>0</v>
      </c>
      <c r="M72" s="145">
        <v>0</v>
      </c>
      <c r="N72" s="146">
        <v>0</v>
      </c>
    </row>
    <row r="73" spans="1:14" s="126" customFormat="1" ht="25.5" customHeight="1" x14ac:dyDescent="0.2">
      <c r="A73" s="143" t="s">
        <v>159</v>
      </c>
      <c r="B73" s="144" t="s">
        <v>160</v>
      </c>
      <c r="C73" s="145">
        <v>8364000</v>
      </c>
      <c r="D73" s="145">
        <v>0</v>
      </c>
      <c r="E73" s="145">
        <v>0</v>
      </c>
      <c r="F73" s="145">
        <v>8364000</v>
      </c>
      <c r="G73" s="145">
        <v>0</v>
      </c>
      <c r="H73" s="145">
        <v>8364000</v>
      </c>
      <c r="I73" s="145">
        <v>0</v>
      </c>
      <c r="J73" s="145">
        <v>0</v>
      </c>
      <c r="K73" s="146">
        <v>0</v>
      </c>
      <c r="L73" s="145">
        <v>0</v>
      </c>
      <c r="M73" s="145">
        <v>0</v>
      </c>
      <c r="N73" s="146">
        <v>0</v>
      </c>
    </row>
    <row r="74" spans="1:14" s="126" customFormat="1" ht="25.5" customHeight="1" x14ac:dyDescent="0.2">
      <c r="A74" s="143" t="s">
        <v>161</v>
      </c>
      <c r="B74" s="144" t="s">
        <v>162</v>
      </c>
      <c r="C74" s="145">
        <v>12500000</v>
      </c>
      <c r="D74" s="145">
        <v>0</v>
      </c>
      <c r="E74" s="145">
        <v>0</v>
      </c>
      <c r="F74" s="145">
        <v>12500000</v>
      </c>
      <c r="G74" s="145">
        <v>0</v>
      </c>
      <c r="H74" s="145">
        <v>12500000</v>
      </c>
      <c r="I74" s="145">
        <v>0</v>
      </c>
      <c r="J74" s="145">
        <v>0</v>
      </c>
      <c r="K74" s="146">
        <v>0</v>
      </c>
      <c r="L74" s="145">
        <v>0</v>
      </c>
      <c r="M74" s="145">
        <v>0</v>
      </c>
      <c r="N74" s="146">
        <v>0</v>
      </c>
    </row>
    <row r="75" spans="1:14" s="126" customFormat="1" ht="17.100000000000001" customHeight="1" x14ac:dyDescent="0.2">
      <c r="A75" s="143" t="s">
        <v>496</v>
      </c>
      <c r="B75" s="144" t="s">
        <v>497</v>
      </c>
      <c r="C75" s="145">
        <v>620000</v>
      </c>
      <c r="D75" s="145">
        <v>0</v>
      </c>
      <c r="E75" s="145">
        <v>0</v>
      </c>
      <c r="F75" s="145">
        <v>620000</v>
      </c>
      <c r="G75" s="145">
        <v>0</v>
      </c>
      <c r="H75" s="145">
        <v>620000</v>
      </c>
      <c r="I75" s="145">
        <v>0</v>
      </c>
      <c r="J75" s="145">
        <v>0</v>
      </c>
      <c r="K75" s="146">
        <v>0</v>
      </c>
      <c r="L75" s="145">
        <v>0</v>
      </c>
      <c r="M75" s="145">
        <v>0</v>
      </c>
      <c r="N75" s="146">
        <v>0</v>
      </c>
    </row>
    <row r="76" spans="1:14" s="126" customFormat="1" ht="17.100000000000001" customHeight="1" x14ac:dyDescent="0.2">
      <c r="A76" s="143" t="s">
        <v>498</v>
      </c>
      <c r="B76" s="144" t="s">
        <v>499</v>
      </c>
      <c r="C76" s="145">
        <v>15000000</v>
      </c>
      <c r="D76" s="145">
        <v>0</v>
      </c>
      <c r="E76" s="145">
        <v>0</v>
      </c>
      <c r="F76" s="145">
        <v>15000000</v>
      </c>
      <c r="G76" s="145">
        <v>0</v>
      </c>
      <c r="H76" s="145">
        <v>15000000</v>
      </c>
      <c r="I76" s="145">
        <v>0</v>
      </c>
      <c r="J76" s="145">
        <v>0</v>
      </c>
      <c r="K76" s="146">
        <v>0</v>
      </c>
      <c r="L76" s="145">
        <v>0</v>
      </c>
      <c r="M76" s="145">
        <v>0</v>
      </c>
      <c r="N76" s="146">
        <v>0</v>
      </c>
    </row>
    <row r="77" spans="1:14" s="126" customFormat="1" ht="17.100000000000001" customHeight="1" x14ac:dyDescent="0.2">
      <c r="A77" s="143" t="s">
        <v>163</v>
      </c>
      <c r="B77" s="144" t="s">
        <v>164</v>
      </c>
      <c r="C77" s="145">
        <v>13170000</v>
      </c>
      <c r="D77" s="145">
        <v>0</v>
      </c>
      <c r="E77" s="145">
        <v>0</v>
      </c>
      <c r="F77" s="145">
        <v>13170000</v>
      </c>
      <c r="G77" s="145">
        <v>0</v>
      </c>
      <c r="H77" s="145">
        <v>13170000</v>
      </c>
      <c r="I77" s="145">
        <v>0</v>
      </c>
      <c r="J77" s="145">
        <v>0</v>
      </c>
      <c r="K77" s="146">
        <v>0</v>
      </c>
      <c r="L77" s="145">
        <v>0</v>
      </c>
      <c r="M77" s="145">
        <v>0</v>
      </c>
      <c r="N77" s="146">
        <v>0</v>
      </c>
    </row>
    <row r="78" spans="1:14" s="126" customFormat="1" ht="17.100000000000001" customHeight="1" x14ac:dyDescent="0.2">
      <c r="A78" s="143" t="s">
        <v>165</v>
      </c>
      <c r="B78" s="144" t="s">
        <v>166</v>
      </c>
      <c r="C78" s="145">
        <v>5040000</v>
      </c>
      <c r="D78" s="145">
        <v>0</v>
      </c>
      <c r="E78" s="145">
        <v>0</v>
      </c>
      <c r="F78" s="145">
        <v>5040000</v>
      </c>
      <c r="G78" s="145">
        <v>0</v>
      </c>
      <c r="H78" s="145">
        <v>5040000</v>
      </c>
      <c r="I78" s="145">
        <v>0</v>
      </c>
      <c r="J78" s="145">
        <v>0</v>
      </c>
      <c r="K78" s="146">
        <v>0</v>
      </c>
      <c r="L78" s="145">
        <v>0</v>
      </c>
      <c r="M78" s="145">
        <v>0</v>
      </c>
      <c r="N78" s="146">
        <v>0</v>
      </c>
    </row>
    <row r="79" spans="1:14" s="126" customFormat="1" ht="17.100000000000001" customHeight="1" x14ac:dyDescent="0.2">
      <c r="A79" s="143" t="s">
        <v>167</v>
      </c>
      <c r="B79" s="144" t="s">
        <v>168</v>
      </c>
      <c r="C79" s="145">
        <v>3130000</v>
      </c>
      <c r="D79" s="145">
        <v>0</v>
      </c>
      <c r="E79" s="145">
        <v>0</v>
      </c>
      <c r="F79" s="145">
        <v>3130000</v>
      </c>
      <c r="G79" s="145">
        <v>0</v>
      </c>
      <c r="H79" s="145">
        <v>3130000</v>
      </c>
      <c r="I79" s="145">
        <v>0</v>
      </c>
      <c r="J79" s="145">
        <v>0</v>
      </c>
      <c r="K79" s="146">
        <v>0</v>
      </c>
      <c r="L79" s="145">
        <v>0</v>
      </c>
      <c r="M79" s="145">
        <v>0</v>
      </c>
      <c r="N79" s="146">
        <v>0</v>
      </c>
    </row>
    <row r="80" spans="1:14" s="126" customFormat="1" ht="17.100000000000001" customHeight="1" x14ac:dyDescent="0.2">
      <c r="A80" s="143" t="s">
        <v>500</v>
      </c>
      <c r="B80" s="144" t="s">
        <v>501</v>
      </c>
      <c r="C80" s="145">
        <v>5000000</v>
      </c>
      <c r="D80" s="145">
        <v>0</v>
      </c>
      <c r="E80" s="145">
        <v>0</v>
      </c>
      <c r="F80" s="145">
        <v>5000000</v>
      </c>
      <c r="G80" s="145">
        <v>0</v>
      </c>
      <c r="H80" s="145">
        <v>5000000</v>
      </c>
      <c r="I80" s="145">
        <v>0</v>
      </c>
      <c r="J80" s="145">
        <v>0</v>
      </c>
      <c r="K80" s="146">
        <v>0</v>
      </c>
      <c r="L80" s="145">
        <v>0</v>
      </c>
      <c r="M80" s="145">
        <v>0</v>
      </c>
      <c r="N80" s="146">
        <v>0</v>
      </c>
    </row>
    <row r="81" spans="1:14" s="126" customFormat="1" ht="25.5" customHeight="1" x14ac:dyDescent="0.2">
      <c r="A81" s="143" t="s">
        <v>169</v>
      </c>
      <c r="B81" s="144" t="s">
        <v>170</v>
      </c>
      <c r="C81" s="145">
        <v>159809000</v>
      </c>
      <c r="D81" s="145">
        <v>-13000000</v>
      </c>
      <c r="E81" s="145">
        <v>-51000000</v>
      </c>
      <c r="F81" s="145">
        <v>108809000</v>
      </c>
      <c r="G81" s="145">
        <v>0</v>
      </c>
      <c r="H81" s="145">
        <v>108809000</v>
      </c>
      <c r="I81" s="145">
        <v>300000</v>
      </c>
      <c r="J81" s="145">
        <v>6336830</v>
      </c>
      <c r="K81" s="146">
        <v>5.82381053037892E-2</v>
      </c>
      <c r="L81" s="145">
        <v>300000</v>
      </c>
      <c r="M81" s="145">
        <v>6336830</v>
      </c>
      <c r="N81" s="146">
        <v>5.82381053037892E-2</v>
      </c>
    </row>
    <row r="82" spans="1:14" s="126" customFormat="1" ht="25.5" customHeight="1" x14ac:dyDescent="0.2">
      <c r="A82" s="143" t="s">
        <v>502</v>
      </c>
      <c r="B82" s="144" t="s">
        <v>503</v>
      </c>
      <c r="C82" s="145">
        <v>4524000</v>
      </c>
      <c r="D82" s="145">
        <v>0</v>
      </c>
      <c r="E82" s="145">
        <v>0</v>
      </c>
      <c r="F82" s="145">
        <v>4524000</v>
      </c>
      <c r="G82" s="145">
        <v>0</v>
      </c>
      <c r="H82" s="145">
        <v>4524000</v>
      </c>
      <c r="I82" s="145">
        <v>0</v>
      </c>
      <c r="J82" s="145">
        <v>0</v>
      </c>
      <c r="K82" s="146">
        <v>0</v>
      </c>
      <c r="L82" s="145">
        <v>0</v>
      </c>
      <c r="M82" s="145">
        <v>0</v>
      </c>
      <c r="N82" s="146">
        <v>0</v>
      </c>
    </row>
    <row r="83" spans="1:14" s="126" customFormat="1" ht="17.100000000000001" customHeight="1" x14ac:dyDescent="0.2">
      <c r="A83" s="143" t="s">
        <v>504</v>
      </c>
      <c r="B83" s="144" t="s">
        <v>505</v>
      </c>
      <c r="C83" s="145">
        <v>2500000</v>
      </c>
      <c r="D83" s="145">
        <v>0</v>
      </c>
      <c r="E83" s="145">
        <v>0</v>
      </c>
      <c r="F83" s="145">
        <v>2500000</v>
      </c>
      <c r="G83" s="145">
        <v>0</v>
      </c>
      <c r="H83" s="145">
        <v>2500000</v>
      </c>
      <c r="I83" s="145">
        <v>0</v>
      </c>
      <c r="J83" s="145">
        <v>0</v>
      </c>
      <c r="K83" s="146">
        <v>0</v>
      </c>
      <c r="L83" s="145">
        <v>0</v>
      </c>
      <c r="M83" s="145">
        <v>0</v>
      </c>
      <c r="N83" s="146">
        <v>0</v>
      </c>
    </row>
    <row r="84" spans="1:14" s="126" customFormat="1" ht="17.100000000000001" customHeight="1" x14ac:dyDescent="0.2">
      <c r="A84" s="143" t="s">
        <v>506</v>
      </c>
      <c r="B84" s="144" t="s">
        <v>507</v>
      </c>
      <c r="C84" s="145">
        <v>180000</v>
      </c>
      <c r="D84" s="145">
        <v>0</v>
      </c>
      <c r="E84" s="145">
        <v>0</v>
      </c>
      <c r="F84" s="145">
        <v>180000</v>
      </c>
      <c r="G84" s="145">
        <v>0</v>
      </c>
      <c r="H84" s="145">
        <v>180000</v>
      </c>
      <c r="I84" s="145">
        <v>0</v>
      </c>
      <c r="J84" s="145">
        <v>0</v>
      </c>
      <c r="K84" s="146">
        <v>0</v>
      </c>
      <c r="L84" s="145">
        <v>0</v>
      </c>
      <c r="M84" s="145">
        <v>0</v>
      </c>
      <c r="N84" s="146">
        <v>0</v>
      </c>
    </row>
    <row r="85" spans="1:14" s="126" customFormat="1" ht="17.100000000000001" customHeight="1" x14ac:dyDescent="0.2">
      <c r="A85" s="143" t="s">
        <v>508</v>
      </c>
      <c r="B85" s="144" t="s">
        <v>509</v>
      </c>
      <c r="C85" s="145">
        <v>44000</v>
      </c>
      <c r="D85" s="145">
        <v>0</v>
      </c>
      <c r="E85" s="145">
        <v>0</v>
      </c>
      <c r="F85" s="145">
        <v>44000</v>
      </c>
      <c r="G85" s="145">
        <v>0</v>
      </c>
      <c r="H85" s="145">
        <v>44000</v>
      </c>
      <c r="I85" s="145">
        <v>0</v>
      </c>
      <c r="J85" s="145">
        <v>0</v>
      </c>
      <c r="K85" s="146">
        <v>0</v>
      </c>
      <c r="L85" s="145">
        <v>0</v>
      </c>
      <c r="M85" s="145">
        <v>0</v>
      </c>
      <c r="N85" s="146">
        <v>0</v>
      </c>
    </row>
    <row r="86" spans="1:14" s="126" customFormat="1" ht="17.100000000000001" customHeight="1" x14ac:dyDescent="0.2">
      <c r="A86" s="143" t="s">
        <v>510</v>
      </c>
      <c r="B86" s="144" t="s">
        <v>511</v>
      </c>
      <c r="C86" s="145">
        <v>1800000</v>
      </c>
      <c r="D86" s="145">
        <v>0</v>
      </c>
      <c r="E86" s="145">
        <v>0</v>
      </c>
      <c r="F86" s="145">
        <v>1800000</v>
      </c>
      <c r="G86" s="145">
        <v>0</v>
      </c>
      <c r="H86" s="145">
        <v>1800000</v>
      </c>
      <c r="I86" s="145">
        <v>0</v>
      </c>
      <c r="J86" s="145">
        <v>0</v>
      </c>
      <c r="K86" s="146">
        <v>0</v>
      </c>
      <c r="L86" s="145">
        <v>0</v>
      </c>
      <c r="M86" s="145">
        <v>0</v>
      </c>
      <c r="N86" s="146">
        <v>0</v>
      </c>
    </row>
    <row r="87" spans="1:14" s="126" customFormat="1" ht="25.5" customHeight="1" x14ac:dyDescent="0.2">
      <c r="A87" s="143" t="s">
        <v>171</v>
      </c>
      <c r="B87" s="144" t="s">
        <v>172</v>
      </c>
      <c r="C87" s="145">
        <v>107460000</v>
      </c>
      <c r="D87" s="145">
        <v>-13000000</v>
      </c>
      <c r="E87" s="145">
        <v>-53000000</v>
      </c>
      <c r="F87" s="145">
        <v>54460000</v>
      </c>
      <c r="G87" s="145">
        <v>0</v>
      </c>
      <c r="H87" s="145">
        <v>54460000</v>
      </c>
      <c r="I87" s="145">
        <v>300000</v>
      </c>
      <c r="J87" s="145">
        <v>2892604</v>
      </c>
      <c r="K87" s="146">
        <v>5.3114285714285697E-2</v>
      </c>
      <c r="L87" s="145">
        <v>300000</v>
      </c>
      <c r="M87" s="145">
        <v>2892604</v>
      </c>
      <c r="N87" s="146">
        <v>5.3114285714285697E-2</v>
      </c>
    </row>
    <row r="88" spans="1:14" s="126" customFormat="1" ht="25.5" customHeight="1" x14ac:dyDescent="0.2">
      <c r="A88" s="143" t="s">
        <v>512</v>
      </c>
      <c r="B88" s="144" t="s">
        <v>513</v>
      </c>
      <c r="C88" s="145">
        <v>96768000</v>
      </c>
      <c r="D88" s="145">
        <v>-20000000</v>
      </c>
      <c r="E88" s="145">
        <v>-60000000</v>
      </c>
      <c r="F88" s="145">
        <v>36768000</v>
      </c>
      <c r="G88" s="145">
        <v>0</v>
      </c>
      <c r="H88" s="145">
        <v>36768000</v>
      </c>
      <c r="I88" s="145">
        <v>300000</v>
      </c>
      <c r="J88" s="145">
        <v>2892604</v>
      </c>
      <c r="K88" s="146">
        <v>7.8671779808529199E-2</v>
      </c>
      <c r="L88" s="145">
        <v>300000</v>
      </c>
      <c r="M88" s="145">
        <v>2892604</v>
      </c>
      <c r="N88" s="146">
        <v>7.8671779808529199E-2</v>
      </c>
    </row>
    <row r="89" spans="1:14" s="126" customFormat="1" ht="17.100000000000001" customHeight="1" x14ac:dyDescent="0.2">
      <c r="A89" s="143" t="s">
        <v>175</v>
      </c>
      <c r="B89" s="144" t="s">
        <v>176</v>
      </c>
      <c r="C89" s="145">
        <v>10692000</v>
      </c>
      <c r="D89" s="145">
        <v>0</v>
      </c>
      <c r="E89" s="145">
        <v>0</v>
      </c>
      <c r="F89" s="145">
        <v>10692000</v>
      </c>
      <c r="G89" s="145">
        <v>0</v>
      </c>
      <c r="H89" s="145">
        <v>10692000</v>
      </c>
      <c r="I89" s="145">
        <v>0</v>
      </c>
      <c r="J89" s="145">
        <v>0</v>
      </c>
      <c r="K89" s="146">
        <v>0</v>
      </c>
      <c r="L89" s="145">
        <v>0</v>
      </c>
      <c r="M89" s="145">
        <v>0</v>
      </c>
      <c r="N89" s="146">
        <v>0</v>
      </c>
    </row>
    <row r="90" spans="1:14" s="126" customFormat="1" ht="17.100000000000001" customHeight="1" x14ac:dyDescent="0.2">
      <c r="A90" s="143" t="s">
        <v>177</v>
      </c>
      <c r="B90" s="144" t="s">
        <v>178</v>
      </c>
      <c r="C90" s="145">
        <v>0</v>
      </c>
      <c r="D90" s="145">
        <v>7000000</v>
      </c>
      <c r="E90" s="145">
        <v>7000000</v>
      </c>
      <c r="F90" s="145">
        <v>7000000</v>
      </c>
      <c r="G90" s="145">
        <v>0</v>
      </c>
      <c r="H90" s="145">
        <v>7000000</v>
      </c>
      <c r="I90" s="145">
        <v>0</v>
      </c>
      <c r="J90" s="145">
        <v>0</v>
      </c>
      <c r="K90" s="146">
        <v>0</v>
      </c>
      <c r="L90" s="145">
        <v>0</v>
      </c>
      <c r="M90" s="145">
        <v>0</v>
      </c>
      <c r="N90" s="146">
        <v>0</v>
      </c>
    </row>
    <row r="91" spans="1:14" s="126" customFormat="1" ht="17.100000000000001" customHeight="1" x14ac:dyDescent="0.2">
      <c r="A91" s="143" t="s">
        <v>514</v>
      </c>
      <c r="B91" s="144" t="s">
        <v>515</v>
      </c>
      <c r="C91" s="145">
        <v>2100000</v>
      </c>
      <c r="D91" s="145">
        <v>0</v>
      </c>
      <c r="E91" s="145">
        <v>0</v>
      </c>
      <c r="F91" s="145">
        <v>2100000</v>
      </c>
      <c r="G91" s="145">
        <v>0</v>
      </c>
      <c r="H91" s="145">
        <v>2100000</v>
      </c>
      <c r="I91" s="145">
        <v>0</v>
      </c>
      <c r="J91" s="145">
        <v>437726</v>
      </c>
      <c r="K91" s="146">
        <v>0.208440952380952</v>
      </c>
      <c r="L91" s="145">
        <v>0</v>
      </c>
      <c r="M91" s="145">
        <v>437726</v>
      </c>
      <c r="N91" s="146">
        <v>0.208440952380952</v>
      </c>
    </row>
    <row r="92" spans="1:14" s="126" customFormat="1" ht="17.100000000000001" customHeight="1" x14ac:dyDescent="0.2">
      <c r="A92" s="143" t="s">
        <v>516</v>
      </c>
      <c r="B92" s="144" t="s">
        <v>517</v>
      </c>
      <c r="C92" s="145">
        <v>2100000</v>
      </c>
      <c r="D92" s="145">
        <v>0</v>
      </c>
      <c r="E92" s="145">
        <v>0</v>
      </c>
      <c r="F92" s="145">
        <v>2100000</v>
      </c>
      <c r="G92" s="145">
        <v>0</v>
      </c>
      <c r="H92" s="145">
        <v>2100000</v>
      </c>
      <c r="I92" s="145">
        <v>0</v>
      </c>
      <c r="J92" s="145">
        <v>437726</v>
      </c>
      <c r="K92" s="146">
        <v>0.208440952380952</v>
      </c>
      <c r="L92" s="145">
        <v>0</v>
      </c>
      <c r="M92" s="145">
        <v>437726</v>
      </c>
      <c r="N92" s="146">
        <v>0.208440952380952</v>
      </c>
    </row>
    <row r="93" spans="1:14" s="126" customFormat="1" ht="25.5" customHeight="1" x14ac:dyDescent="0.2">
      <c r="A93" s="143" t="s">
        <v>179</v>
      </c>
      <c r="B93" s="144" t="s">
        <v>180</v>
      </c>
      <c r="C93" s="145">
        <v>34000000</v>
      </c>
      <c r="D93" s="145">
        <v>0</v>
      </c>
      <c r="E93" s="145">
        <v>0</v>
      </c>
      <c r="F93" s="145">
        <v>34000000</v>
      </c>
      <c r="G93" s="145">
        <v>0</v>
      </c>
      <c r="H93" s="145">
        <v>34000000</v>
      </c>
      <c r="I93" s="145">
        <v>0</v>
      </c>
      <c r="J93" s="145">
        <v>0</v>
      </c>
      <c r="K93" s="146">
        <v>0</v>
      </c>
      <c r="L93" s="145">
        <v>0</v>
      </c>
      <c r="M93" s="145">
        <v>0</v>
      </c>
      <c r="N93" s="146">
        <v>0</v>
      </c>
    </row>
    <row r="94" spans="1:14" s="126" customFormat="1" ht="17.100000000000001" customHeight="1" x14ac:dyDescent="0.2">
      <c r="A94" s="143" t="s">
        <v>518</v>
      </c>
      <c r="B94" s="144" t="s">
        <v>519</v>
      </c>
      <c r="C94" s="145">
        <v>8000000</v>
      </c>
      <c r="D94" s="145">
        <v>0</v>
      </c>
      <c r="E94" s="145">
        <v>0</v>
      </c>
      <c r="F94" s="145">
        <v>8000000</v>
      </c>
      <c r="G94" s="145">
        <v>0</v>
      </c>
      <c r="H94" s="145">
        <v>8000000</v>
      </c>
      <c r="I94" s="145">
        <v>0</v>
      </c>
      <c r="J94" s="145">
        <v>0</v>
      </c>
      <c r="K94" s="146">
        <v>0</v>
      </c>
      <c r="L94" s="145">
        <v>0</v>
      </c>
      <c r="M94" s="145">
        <v>0</v>
      </c>
      <c r="N94" s="146">
        <v>0</v>
      </c>
    </row>
    <row r="95" spans="1:14" s="126" customFormat="1" ht="17.100000000000001" customHeight="1" x14ac:dyDescent="0.2">
      <c r="A95" s="143" t="s">
        <v>181</v>
      </c>
      <c r="B95" s="144" t="s">
        <v>182</v>
      </c>
      <c r="C95" s="145">
        <v>26000000</v>
      </c>
      <c r="D95" s="145">
        <v>0</v>
      </c>
      <c r="E95" s="145">
        <v>0</v>
      </c>
      <c r="F95" s="145">
        <v>26000000</v>
      </c>
      <c r="G95" s="145">
        <v>0</v>
      </c>
      <c r="H95" s="145">
        <v>26000000</v>
      </c>
      <c r="I95" s="145">
        <v>0</v>
      </c>
      <c r="J95" s="145">
        <v>0</v>
      </c>
      <c r="K95" s="146">
        <v>0</v>
      </c>
      <c r="L95" s="145">
        <v>0</v>
      </c>
      <c r="M95" s="145">
        <v>0</v>
      </c>
      <c r="N95" s="146">
        <v>0</v>
      </c>
    </row>
    <row r="96" spans="1:14" s="126" customFormat="1" ht="17.100000000000001" customHeight="1" x14ac:dyDescent="0.2">
      <c r="A96" s="143" t="s">
        <v>520</v>
      </c>
      <c r="B96" s="144" t="s">
        <v>521</v>
      </c>
      <c r="C96" s="145">
        <v>2300000</v>
      </c>
      <c r="D96" s="145">
        <v>0</v>
      </c>
      <c r="E96" s="145">
        <v>2000000</v>
      </c>
      <c r="F96" s="145">
        <v>4300000</v>
      </c>
      <c r="G96" s="145">
        <v>0</v>
      </c>
      <c r="H96" s="145">
        <v>4300000</v>
      </c>
      <c r="I96" s="145">
        <v>0</v>
      </c>
      <c r="J96" s="145">
        <v>1606500</v>
      </c>
      <c r="K96" s="146">
        <v>0.37360465116279101</v>
      </c>
      <c r="L96" s="145">
        <v>0</v>
      </c>
      <c r="M96" s="145">
        <v>1606500</v>
      </c>
      <c r="N96" s="146">
        <v>0.37360465116279101</v>
      </c>
    </row>
    <row r="97" spans="1:14" s="126" customFormat="1" ht="17.100000000000001" customHeight="1" x14ac:dyDescent="0.2">
      <c r="A97" s="143" t="s">
        <v>522</v>
      </c>
      <c r="B97" s="144" t="s">
        <v>523</v>
      </c>
      <c r="C97" s="145">
        <v>1000000</v>
      </c>
      <c r="D97" s="145">
        <v>0</v>
      </c>
      <c r="E97" s="145">
        <v>0</v>
      </c>
      <c r="F97" s="145">
        <v>1000000</v>
      </c>
      <c r="G97" s="145">
        <v>0</v>
      </c>
      <c r="H97" s="145">
        <v>1000000</v>
      </c>
      <c r="I97" s="145">
        <v>0</v>
      </c>
      <c r="J97" s="145">
        <v>0</v>
      </c>
      <c r="K97" s="146">
        <v>0</v>
      </c>
      <c r="L97" s="145">
        <v>0</v>
      </c>
      <c r="M97" s="145">
        <v>0</v>
      </c>
      <c r="N97" s="146">
        <v>0</v>
      </c>
    </row>
    <row r="98" spans="1:14" s="126" customFormat="1" ht="25.5" customHeight="1" x14ac:dyDescent="0.2">
      <c r="A98" s="143" t="s">
        <v>524</v>
      </c>
      <c r="B98" s="144" t="s">
        <v>525</v>
      </c>
      <c r="C98" s="145">
        <v>0</v>
      </c>
      <c r="D98" s="145">
        <v>0</v>
      </c>
      <c r="E98" s="145">
        <v>2000000</v>
      </c>
      <c r="F98" s="145">
        <v>2000000</v>
      </c>
      <c r="G98" s="145">
        <v>0</v>
      </c>
      <c r="H98" s="145">
        <v>2000000</v>
      </c>
      <c r="I98" s="145">
        <v>0</v>
      </c>
      <c r="J98" s="145">
        <v>1606500</v>
      </c>
      <c r="K98" s="146">
        <v>0.80325000000000002</v>
      </c>
      <c r="L98" s="145">
        <v>0</v>
      </c>
      <c r="M98" s="145">
        <v>1606500</v>
      </c>
      <c r="N98" s="146">
        <v>0.80325000000000002</v>
      </c>
    </row>
    <row r="99" spans="1:14" s="126" customFormat="1" ht="17.100000000000001" customHeight="1" x14ac:dyDescent="0.2">
      <c r="A99" s="143" t="s">
        <v>526</v>
      </c>
      <c r="B99" s="144" t="s">
        <v>527</v>
      </c>
      <c r="C99" s="145">
        <v>100000</v>
      </c>
      <c r="D99" s="145">
        <v>0</v>
      </c>
      <c r="E99" s="145">
        <v>0</v>
      </c>
      <c r="F99" s="145">
        <v>100000</v>
      </c>
      <c r="G99" s="145">
        <v>0</v>
      </c>
      <c r="H99" s="145">
        <v>100000</v>
      </c>
      <c r="I99" s="145">
        <v>0</v>
      </c>
      <c r="J99" s="145">
        <v>0</v>
      </c>
      <c r="K99" s="146">
        <v>0</v>
      </c>
      <c r="L99" s="145">
        <v>0</v>
      </c>
      <c r="M99" s="145">
        <v>0</v>
      </c>
      <c r="N99" s="146">
        <v>0</v>
      </c>
    </row>
    <row r="100" spans="1:14" s="126" customFormat="1" ht="17.100000000000001" customHeight="1" x14ac:dyDescent="0.2">
      <c r="A100" s="143" t="s">
        <v>528</v>
      </c>
      <c r="B100" s="144" t="s">
        <v>529</v>
      </c>
      <c r="C100" s="145">
        <v>1200000</v>
      </c>
      <c r="D100" s="145">
        <v>0</v>
      </c>
      <c r="E100" s="145">
        <v>0</v>
      </c>
      <c r="F100" s="145">
        <v>1200000</v>
      </c>
      <c r="G100" s="145">
        <v>0</v>
      </c>
      <c r="H100" s="145">
        <v>1200000</v>
      </c>
      <c r="I100" s="145">
        <v>0</v>
      </c>
      <c r="J100" s="145">
        <v>0</v>
      </c>
      <c r="K100" s="146">
        <v>0</v>
      </c>
      <c r="L100" s="145">
        <v>0</v>
      </c>
      <c r="M100" s="145">
        <v>0</v>
      </c>
      <c r="N100" s="146">
        <v>0</v>
      </c>
    </row>
    <row r="101" spans="1:14" s="126" customFormat="1" ht="25.5" customHeight="1" x14ac:dyDescent="0.2">
      <c r="A101" s="143" t="s">
        <v>530</v>
      </c>
      <c r="B101" s="144" t="s">
        <v>531</v>
      </c>
      <c r="C101" s="145">
        <v>1400000</v>
      </c>
      <c r="D101" s="145">
        <v>0</v>
      </c>
      <c r="E101" s="145">
        <v>0</v>
      </c>
      <c r="F101" s="145">
        <v>1400000</v>
      </c>
      <c r="G101" s="145">
        <v>0</v>
      </c>
      <c r="H101" s="145">
        <v>1400000</v>
      </c>
      <c r="I101" s="145">
        <v>0</v>
      </c>
      <c r="J101" s="145">
        <v>1400000</v>
      </c>
      <c r="K101" s="146">
        <v>1</v>
      </c>
      <c r="L101" s="145">
        <v>0</v>
      </c>
      <c r="M101" s="145">
        <v>1400000</v>
      </c>
      <c r="N101" s="146">
        <v>1</v>
      </c>
    </row>
    <row r="102" spans="1:14" s="126" customFormat="1" ht="17.100000000000001" customHeight="1" x14ac:dyDescent="0.2">
      <c r="A102" s="143" t="s">
        <v>532</v>
      </c>
      <c r="B102" s="144" t="s">
        <v>533</v>
      </c>
      <c r="C102" s="145">
        <v>200000</v>
      </c>
      <c r="D102" s="145">
        <v>0</v>
      </c>
      <c r="E102" s="145">
        <v>0</v>
      </c>
      <c r="F102" s="145">
        <v>200000</v>
      </c>
      <c r="G102" s="145">
        <v>0</v>
      </c>
      <c r="H102" s="145">
        <v>200000</v>
      </c>
      <c r="I102" s="145">
        <v>0</v>
      </c>
      <c r="J102" s="145">
        <v>200000</v>
      </c>
      <c r="K102" s="146">
        <v>1</v>
      </c>
      <c r="L102" s="145">
        <v>0</v>
      </c>
      <c r="M102" s="145">
        <v>200000</v>
      </c>
      <c r="N102" s="146">
        <v>1</v>
      </c>
    </row>
    <row r="103" spans="1:14" s="126" customFormat="1" ht="17.100000000000001" customHeight="1" x14ac:dyDescent="0.2">
      <c r="A103" s="143" t="s">
        <v>534</v>
      </c>
      <c r="B103" s="144" t="s">
        <v>535</v>
      </c>
      <c r="C103" s="145">
        <v>1200000</v>
      </c>
      <c r="D103" s="145">
        <v>0</v>
      </c>
      <c r="E103" s="145">
        <v>0</v>
      </c>
      <c r="F103" s="145">
        <v>1200000</v>
      </c>
      <c r="G103" s="145">
        <v>0</v>
      </c>
      <c r="H103" s="145">
        <v>1200000</v>
      </c>
      <c r="I103" s="145">
        <v>0</v>
      </c>
      <c r="J103" s="145">
        <v>1200000</v>
      </c>
      <c r="K103" s="146">
        <v>1</v>
      </c>
      <c r="L103" s="145">
        <v>0</v>
      </c>
      <c r="M103" s="145">
        <v>1200000</v>
      </c>
      <c r="N103" s="146">
        <v>1</v>
      </c>
    </row>
    <row r="104" spans="1:14" s="126" customFormat="1" ht="17.100000000000001" customHeight="1" x14ac:dyDescent="0.2">
      <c r="A104" s="143" t="s">
        <v>536</v>
      </c>
      <c r="B104" s="144" t="s">
        <v>537</v>
      </c>
      <c r="C104" s="145">
        <v>8025000</v>
      </c>
      <c r="D104" s="145">
        <v>0</v>
      </c>
      <c r="E104" s="145">
        <v>0</v>
      </c>
      <c r="F104" s="145">
        <v>8025000</v>
      </c>
      <c r="G104" s="145">
        <v>0</v>
      </c>
      <c r="H104" s="145">
        <v>8025000</v>
      </c>
      <c r="I104" s="145">
        <v>0</v>
      </c>
      <c r="J104" s="145">
        <v>0</v>
      </c>
      <c r="K104" s="146">
        <v>0</v>
      </c>
      <c r="L104" s="145">
        <v>0</v>
      </c>
      <c r="M104" s="145">
        <v>0</v>
      </c>
      <c r="N104" s="146">
        <v>0</v>
      </c>
    </row>
    <row r="105" spans="1:14" s="126" customFormat="1" ht="17.100000000000001" customHeight="1" x14ac:dyDescent="0.2">
      <c r="A105" s="143" t="s">
        <v>538</v>
      </c>
      <c r="B105" s="144" t="s">
        <v>539</v>
      </c>
      <c r="C105" s="145">
        <v>2500000</v>
      </c>
      <c r="D105" s="145">
        <v>0</v>
      </c>
      <c r="E105" s="145">
        <v>0</v>
      </c>
      <c r="F105" s="145">
        <v>2500000</v>
      </c>
      <c r="G105" s="145">
        <v>0</v>
      </c>
      <c r="H105" s="145">
        <v>2500000</v>
      </c>
      <c r="I105" s="145">
        <v>0</v>
      </c>
      <c r="J105" s="145">
        <v>0</v>
      </c>
      <c r="K105" s="146">
        <v>0</v>
      </c>
      <c r="L105" s="145">
        <v>0</v>
      </c>
      <c r="M105" s="145">
        <v>0</v>
      </c>
      <c r="N105" s="146">
        <v>0</v>
      </c>
    </row>
    <row r="106" spans="1:14" s="126" customFormat="1" ht="17.100000000000001" customHeight="1" x14ac:dyDescent="0.2">
      <c r="A106" s="143" t="s">
        <v>540</v>
      </c>
      <c r="B106" s="144" t="s">
        <v>541</v>
      </c>
      <c r="C106" s="145">
        <v>600000</v>
      </c>
      <c r="D106" s="145">
        <v>0</v>
      </c>
      <c r="E106" s="145">
        <v>0</v>
      </c>
      <c r="F106" s="145">
        <v>600000</v>
      </c>
      <c r="G106" s="145">
        <v>0</v>
      </c>
      <c r="H106" s="145">
        <v>600000</v>
      </c>
      <c r="I106" s="145">
        <v>0</v>
      </c>
      <c r="J106" s="145">
        <v>0</v>
      </c>
      <c r="K106" s="146">
        <v>0</v>
      </c>
      <c r="L106" s="145">
        <v>0</v>
      </c>
      <c r="M106" s="145">
        <v>0</v>
      </c>
      <c r="N106" s="146">
        <v>0</v>
      </c>
    </row>
    <row r="107" spans="1:14" s="126" customFormat="1" ht="17.100000000000001" customHeight="1" x14ac:dyDescent="0.2">
      <c r="A107" s="143" t="s">
        <v>542</v>
      </c>
      <c r="B107" s="144" t="s">
        <v>543</v>
      </c>
      <c r="C107" s="145">
        <v>1250000</v>
      </c>
      <c r="D107" s="145">
        <v>0</v>
      </c>
      <c r="E107" s="145">
        <v>0</v>
      </c>
      <c r="F107" s="145">
        <v>1250000</v>
      </c>
      <c r="G107" s="145">
        <v>0</v>
      </c>
      <c r="H107" s="145">
        <v>1250000</v>
      </c>
      <c r="I107" s="145">
        <v>0</v>
      </c>
      <c r="J107" s="145">
        <v>0</v>
      </c>
      <c r="K107" s="146">
        <v>0</v>
      </c>
      <c r="L107" s="145">
        <v>0</v>
      </c>
      <c r="M107" s="145">
        <v>0</v>
      </c>
      <c r="N107" s="146">
        <v>0</v>
      </c>
    </row>
    <row r="108" spans="1:14" s="126" customFormat="1" ht="17.100000000000001" customHeight="1" x14ac:dyDescent="0.2">
      <c r="A108" s="143" t="s">
        <v>544</v>
      </c>
      <c r="B108" s="144" t="s">
        <v>545</v>
      </c>
      <c r="C108" s="145">
        <v>525000</v>
      </c>
      <c r="D108" s="145">
        <v>0</v>
      </c>
      <c r="E108" s="145">
        <v>0</v>
      </c>
      <c r="F108" s="145">
        <v>525000</v>
      </c>
      <c r="G108" s="145">
        <v>0</v>
      </c>
      <c r="H108" s="145">
        <v>525000</v>
      </c>
      <c r="I108" s="145">
        <v>0</v>
      </c>
      <c r="J108" s="145">
        <v>0</v>
      </c>
      <c r="K108" s="146">
        <v>0</v>
      </c>
      <c r="L108" s="145">
        <v>0</v>
      </c>
      <c r="M108" s="145">
        <v>0</v>
      </c>
      <c r="N108" s="146">
        <v>0</v>
      </c>
    </row>
    <row r="109" spans="1:14" s="126" customFormat="1" ht="17.100000000000001" customHeight="1" x14ac:dyDescent="0.2">
      <c r="A109" s="143" t="s">
        <v>546</v>
      </c>
      <c r="B109" s="144" t="s">
        <v>547</v>
      </c>
      <c r="C109" s="145">
        <v>450000</v>
      </c>
      <c r="D109" s="145">
        <v>0</v>
      </c>
      <c r="E109" s="145">
        <v>0</v>
      </c>
      <c r="F109" s="145">
        <v>450000</v>
      </c>
      <c r="G109" s="145">
        <v>0</v>
      </c>
      <c r="H109" s="145">
        <v>450000</v>
      </c>
      <c r="I109" s="145">
        <v>0</v>
      </c>
      <c r="J109" s="145">
        <v>0</v>
      </c>
      <c r="K109" s="146">
        <v>0</v>
      </c>
      <c r="L109" s="145">
        <v>0</v>
      </c>
      <c r="M109" s="145">
        <v>0</v>
      </c>
      <c r="N109" s="146">
        <v>0</v>
      </c>
    </row>
    <row r="110" spans="1:14" s="126" customFormat="1" ht="17.100000000000001" customHeight="1" x14ac:dyDescent="0.2">
      <c r="A110" s="143" t="s">
        <v>548</v>
      </c>
      <c r="B110" s="144" t="s">
        <v>549</v>
      </c>
      <c r="C110" s="145">
        <v>2700000</v>
      </c>
      <c r="D110" s="145">
        <v>0</v>
      </c>
      <c r="E110" s="145">
        <v>0</v>
      </c>
      <c r="F110" s="145">
        <v>2700000</v>
      </c>
      <c r="G110" s="145">
        <v>0</v>
      </c>
      <c r="H110" s="145">
        <v>2700000</v>
      </c>
      <c r="I110" s="145">
        <v>0</v>
      </c>
      <c r="J110" s="145">
        <v>0</v>
      </c>
      <c r="K110" s="146">
        <v>0</v>
      </c>
      <c r="L110" s="145">
        <v>0</v>
      </c>
      <c r="M110" s="145">
        <v>0</v>
      </c>
      <c r="N110" s="146">
        <v>0</v>
      </c>
    </row>
    <row r="111" spans="1:14" s="126" customFormat="1" ht="17.100000000000001" customHeight="1" x14ac:dyDescent="0.2">
      <c r="A111" s="143" t="s">
        <v>183</v>
      </c>
      <c r="B111" s="144" t="s">
        <v>184</v>
      </c>
      <c r="C111" s="145">
        <v>11120000</v>
      </c>
      <c r="D111" s="145">
        <v>0</v>
      </c>
      <c r="E111" s="145">
        <v>17900000</v>
      </c>
      <c r="F111" s="145">
        <v>29020000</v>
      </c>
      <c r="G111" s="145">
        <v>0</v>
      </c>
      <c r="H111" s="145">
        <v>29020000</v>
      </c>
      <c r="I111" s="145">
        <v>44900</v>
      </c>
      <c r="J111" s="145">
        <v>18374788</v>
      </c>
      <c r="K111" s="146">
        <v>0.63317670572019302</v>
      </c>
      <c r="L111" s="145">
        <v>44900</v>
      </c>
      <c r="M111" s="145">
        <v>5742938</v>
      </c>
      <c r="N111" s="146">
        <v>0.19789586492074401</v>
      </c>
    </row>
    <row r="112" spans="1:14" s="126" customFormat="1" ht="25.5" customHeight="1" x14ac:dyDescent="0.2">
      <c r="A112" s="143" t="s">
        <v>550</v>
      </c>
      <c r="B112" s="144" t="s">
        <v>551</v>
      </c>
      <c r="C112" s="145">
        <v>2000000</v>
      </c>
      <c r="D112" s="145">
        <v>0</v>
      </c>
      <c r="E112" s="145">
        <v>0</v>
      </c>
      <c r="F112" s="145">
        <v>2000000</v>
      </c>
      <c r="G112" s="145">
        <v>0</v>
      </c>
      <c r="H112" s="145">
        <v>2000000</v>
      </c>
      <c r="I112" s="145">
        <v>0</v>
      </c>
      <c r="J112" s="145">
        <v>2000000</v>
      </c>
      <c r="K112" s="146">
        <v>1</v>
      </c>
      <c r="L112" s="145">
        <v>0</v>
      </c>
      <c r="M112" s="145">
        <v>2000000</v>
      </c>
      <c r="N112" s="146">
        <v>1</v>
      </c>
    </row>
    <row r="113" spans="1:14" s="126" customFormat="1" ht="17.100000000000001" customHeight="1" x14ac:dyDescent="0.2">
      <c r="A113" s="143" t="s">
        <v>552</v>
      </c>
      <c r="B113" s="144" t="s">
        <v>553</v>
      </c>
      <c r="C113" s="145">
        <v>2000000</v>
      </c>
      <c r="D113" s="145">
        <v>0</v>
      </c>
      <c r="E113" s="145">
        <v>0</v>
      </c>
      <c r="F113" s="145">
        <v>2000000</v>
      </c>
      <c r="G113" s="145">
        <v>0</v>
      </c>
      <c r="H113" s="145">
        <v>2000000</v>
      </c>
      <c r="I113" s="145">
        <v>0</v>
      </c>
      <c r="J113" s="145">
        <v>2000000</v>
      </c>
      <c r="K113" s="146">
        <v>1</v>
      </c>
      <c r="L113" s="145">
        <v>0</v>
      </c>
      <c r="M113" s="145">
        <v>2000000</v>
      </c>
      <c r="N113" s="146">
        <v>1</v>
      </c>
    </row>
    <row r="114" spans="1:14" s="126" customFormat="1" ht="17.100000000000001" customHeight="1" x14ac:dyDescent="0.2">
      <c r="A114" s="143" t="s">
        <v>554</v>
      </c>
      <c r="B114" s="144" t="s">
        <v>555</v>
      </c>
      <c r="C114" s="145">
        <v>4000000</v>
      </c>
      <c r="D114" s="145">
        <v>0</v>
      </c>
      <c r="E114" s="145">
        <v>0</v>
      </c>
      <c r="F114" s="145">
        <v>4000000</v>
      </c>
      <c r="G114" s="145">
        <v>0</v>
      </c>
      <c r="H114" s="145">
        <v>4000000</v>
      </c>
      <c r="I114" s="145">
        <v>0</v>
      </c>
      <c r="J114" s="145">
        <v>0</v>
      </c>
      <c r="K114" s="146">
        <v>0</v>
      </c>
      <c r="L114" s="145">
        <v>0</v>
      </c>
      <c r="M114" s="145">
        <v>0</v>
      </c>
      <c r="N114" s="146">
        <v>0</v>
      </c>
    </row>
    <row r="115" spans="1:14" s="126" customFormat="1" ht="17.100000000000001" customHeight="1" x14ac:dyDescent="0.2">
      <c r="A115" s="143" t="s">
        <v>556</v>
      </c>
      <c r="B115" s="144" t="s">
        <v>557</v>
      </c>
      <c r="C115" s="145">
        <v>4000000</v>
      </c>
      <c r="D115" s="145">
        <v>0</v>
      </c>
      <c r="E115" s="145">
        <v>0</v>
      </c>
      <c r="F115" s="145">
        <v>4000000</v>
      </c>
      <c r="G115" s="145">
        <v>0</v>
      </c>
      <c r="H115" s="145">
        <v>4000000</v>
      </c>
      <c r="I115" s="145">
        <v>0</v>
      </c>
      <c r="J115" s="145">
        <v>0</v>
      </c>
      <c r="K115" s="146">
        <v>0</v>
      </c>
      <c r="L115" s="145">
        <v>0</v>
      </c>
      <c r="M115" s="145">
        <v>0</v>
      </c>
      <c r="N115" s="146">
        <v>0</v>
      </c>
    </row>
    <row r="116" spans="1:14" s="126" customFormat="1" ht="25.5" customHeight="1" x14ac:dyDescent="0.2">
      <c r="A116" s="143" t="s">
        <v>185</v>
      </c>
      <c r="B116" s="144" t="s">
        <v>186</v>
      </c>
      <c r="C116" s="145">
        <v>0</v>
      </c>
      <c r="D116" s="145">
        <v>0</v>
      </c>
      <c r="E116" s="145">
        <v>17900000</v>
      </c>
      <c r="F116" s="145">
        <v>17900000</v>
      </c>
      <c r="G116" s="145">
        <v>0</v>
      </c>
      <c r="H116" s="145">
        <v>17900000</v>
      </c>
      <c r="I116" s="145">
        <v>44900</v>
      </c>
      <c r="J116" s="145">
        <v>15737062</v>
      </c>
      <c r="K116" s="146">
        <v>0.87916547486033503</v>
      </c>
      <c r="L116" s="145">
        <v>44900</v>
      </c>
      <c r="M116" s="145">
        <v>3105212</v>
      </c>
      <c r="N116" s="146">
        <v>0.17347553072625699</v>
      </c>
    </row>
    <row r="117" spans="1:14" s="126" customFormat="1" ht="17.100000000000001" customHeight="1" x14ac:dyDescent="0.2">
      <c r="A117" s="143" t="s">
        <v>558</v>
      </c>
      <c r="B117" s="144" t="s">
        <v>559</v>
      </c>
      <c r="C117" s="145">
        <v>0</v>
      </c>
      <c r="D117" s="145">
        <v>0</v>
      </c>
      <c r="E117" s="145">
        <v>3000000</v>
      </c>
      <c r="F117" s="145">
        <v>3000000</v>
      </c>
      <c r="G117" s="145">
        <v>0</v>
      </c>
      <c r="H117" s="145">
        <v>3000000</v>
      </c>
      <c r="I117" s="145">
        <v>44900</v>
      </c>
      <c r="J117" s="145">
        <v>1004862</v>
      </c>
      <c r="K117" s="146">
        <v>0.33495399999999997</v>
      </c>
      <c r="L117" s="145">
        <v>44900</v>
      </c>
      <c r="M117" s="145">
        <v>1004862</v>
      </c>
      <c r="N117" s="146">
        <v>0.33495399999999997</v>
      </c>
    </row>
    <row r="118" spans="1:14" s="126" customFormat="1" ht="25.5" customHeight="1" x14ac:dyDescent="0.2">
      <c r="A118" s="143" t="s">
        <v>187</v>
      </c>
      <c r="B118" s="144" t="s">
        <v>188</v>
      </c>
      <c r="C118" s="145">
        <v>0</v>
      </c>
      <c r="D118" s="145">
        <v>0</v>
      </c>
      <c r="E118" s="145">
        <v>14900000</v>
      </c>
      <c r="F118" s="145">
        <v>14900000</v>
      </c>
      <c r="G118" s="145">
        <v>0</v>
      </c>
      <c r="H118" s="145">
        <v>14900000</v>
      </c>
      <c r="I118" s="145">
        <v>0</v>
      </c>
      <c r="J118" s="145">
        <v>14732200</v>
      </c>
      <c r="K118" s="146">
        <v>0.98873825503355695</v>
      </c>
      <c r="L118" s="145">
        <v>0</v>
      </c>
      <c r="M118" s="145">
        <v>2100350</v>
      </c>
      <c r="N118" s="146">
        <v>0.14096308724832199</v>
      </c>
    </row>
    <row r="119" spans="1:14" s="126" customFormat="1" ht="17.100000000000001" customHeight="1" x14ac:dyDescent="0.2">
      <c r="A119" s="143" t="s">
        <v>560</v>
      </c>
      <c r="B119" s="144" t="s">
        <v>561</v>
      </c>
      <c r="C119" s="145">
        <v>4500000</v>
      </c>
      <c r="D119" s="145">
        <v>0</v>
      </c>
      <c r="E119" s="145">
        <v>0</v>
      </c>
      <c r="F119" s="145">
        <v>4500000</v>
      </c>
      <c r="G119" s="145">
        <v>0</v>
      </c>
      <c r="H119" s="145">
        <v>4500000</v>
      </c>
      <c r="I119" s="145">
        <v>0</v>
      </c>
      <c r="J119" s="145">
        <v>637726</v>
      </c>
      <c r="K119" s="146">
        <v>0.141716888888889</v>
      </c>
      <c r="L119" s="145">
        <v>0</v>
      </c>
      <c r="M119" s="145">
        <v>637726</v>
      </c>
      <c r="N119" s="146">
        <v>0.141716888888889</v>
      </c>
    </row>
    <row r="120" spans="1:14" s="126" customFormat="1" ht="17.100000000000001" customHeight="1" x14ac:dyDescent="0.2">
      <c r="A120" s="143" t="s">
        <v>562</v>
      </c>
      <c r="B120" s="144" t="s">
        <v>563</v>
      </c>
      <c r="C120" s="145">
        <v>2400000</v>
      </c>
      <c r="D120" s="145">
        <v>0</v>
      </c>
      <c r="E120" s="145">
        <v>0</v>
      </c>
      <c r="F120" s="145">
        <v>2400000</v>
      </c>
      <c r="G120" s="145">
        <v>0</v>
      </c>
      <c r="H120" s="145">
        <v>2400000</v>
      </c>
      <c r="I120" s="145">
        <v>0</v>
      </c>
      <c r="J120" s="145">
        <v>437726</v>
      </c>
      <c r="K120" s="146">
        <v>0.182385833333333</v>
      </c>
      <c r="L120" s="145">
        <v>0</v>
      </c>
      <c r="M120" s="145">
        <v>437726</v>
      </c>
      <c r="N120" s="146">
        <v>0.182385833333333</v>
      </c>
    </row>
    <row r="121" spans="1:14" s="126" customFormat="1" ht="17.100000000000001" customHeight="1" x14ac:dyDescent="0.2">
      <c r="A121" s="143" t="s">
        <v>564</v>
      </c>
      <c r="B121" s="144" t="s">
        <v>565</v>
      </c>
      <c r="C121" s="145">
        <v>300000</v>
      </c>
      <c r="D121" s="145">
        <v>0</v>
      </c>
      <c r="E121" s="145">
        <v>0</v>
      </c>
      <c r="F121" s="145">
        <v>300000</v>
      </c>
      <c r="G121" s="145">
        <v>0</v>
      </c>
      <c r="H121" s="145">
        <v>300000</v>
      </c>
      <c r="I121" s="145">
        <v>0</v>
      </c>
      <c r="J121" s="145">
        <v>200000</v>
      </c>
      <c r="K121" s="146">
        <v>0.66666666666666696</v>
      </c>
      <c r="L121" s="145">
        <v>0</v>
      </c>
      <c r="M121" s="145">
        <v>200000</v>
      </c>
      <c r="N121" s="146">
        <v>0.66666666666666696</v>
      </c>
    </row>
    <row r="122" spans="1:14" s="126" customFormat="1" ht="17.100000000000001" customHeight="1" x14ac:dyDescent="0.2">
      <c r="A122" s="143" t="s">
        <v>566</v>
      </c>
      <c r="B122" s="144" t="s">
        <v>567</v>
      </c>
      <c r="C122" s="145">
        <v>1800000</v>
      </c>
      <c r="D122" s="145">
        <v>0</v>
      </c>
      <c r="E122" s="145">
        <v>0</v>
      </c>
      <c r="F122" s="145">
        <v>1800000</v>
      </c>
      <c r="G122" s="145">
        <v>0</v>
      </c>
      <c r="H122" s="145">
        <v>1800000</v>
      </c>
      <c r="I122" s="145">
        <v>0</v>
      </c>
      <c r="J122" s="145">
        <v>0</v>
      </c>
      <c r="K122" s="146">
        <v>0</v>
      </c>
      <c r="L122" s="145">
        <v>0</v>
      </c>
      <c r="M122" s="145">
        <v>0</v>
      </c>
      <c r="N122" s="146">
        <v>0</v>
      </c>
    </row>
    <row r="123" spans="1:14" s="126" customFormat="1" ht="25.5" customHeight="1" x14ac:dyDescent="0.2">
      <c r="A123" s="143" t="s">
        <v>568</v>
      </c>
      <c r="B123" s="144" t="s">
        <v>569</v>
      </c>
      <c r="C123" s="145">
        <v>620000</v>
      </c>
      <c r="D123" s="145">
        <v>0</v>
      </c>
      <c r="E123" s="145">
        <v>0</v>
      </c>
      <c r="F123" s="145">
        <v>620000</v>
      </c>
      <c r="G123" s="145">
        <v>0</v>
      </c>
      <c r="H123" s="145">
        <v>620000</v>
      </c>
      <c r="I123" s="145">
        <v>0</v>
      </c>
      <c r="J123" s="145">
        <v>0</v>
      </c>
      <c r="K123" s="146">
        <v>0</v>
      </c>
      <c r="L123" s="145">
        <v>0</v>
      </c>
      <c r="M123" s="145">
        <v>0</v>
      </c>
      <c r="N123" s="146">
        <v>0</v>
      </c>
    </row>
    <row r="124" spans="1:14" s="126" customFormat="1" ht="17.100000000000001" customHeight="1" x14ac:dyDescent="0.2">
      <c r="A124" s="143" t="s">
        <v>570</v>
      </c>
      <c r="B124" s="144" t="s">
        <v>571</v>
      </c>
      <c r="C124" s="145">
        <v>120000</v>
      </c>
      <c r="D124" s="145">
        <v>0</v>
      </c>
      <c r="E124" s="145">
        <v>0</v>
      </c>
      <c r="F124" s="145">
        <v>120000</v>
      </c>
      <c r="G124" s="145">
        <v>0</v>
      </c>
      <c r="H124" s="145">
        <v>120000</v>
      </c>
      <c r="I124" s="145">
        <v>0</v>
      </c>
      <c r="J124" s="145">
        <v>0</v>
      </c>
      <c r="K124" s="146">
        <v>0</v>
      </c>
      <c r="L124" s="145">
        <v>0</v>
      </c>
      <c r="M124" s="145">
        <v>0</v>
      </c>
      <c r="N124" s="146">
        <v>0</v>
      </c>
    </row>
    <row r="125" spans="1:14" s="126" customFormat="1" ht="25.5" customHeight="1" x14ac:dyDescent="0.2">
      <c r="A125" s="143" t="s">
        <v>572</v>
      </c>
      <c r="B125" s="144" t="s">
        <v>573</v>
      </c>
      <c r="C125" s="145">
        <v>500000</v>
      </c>
      <c r="D125" s="145">
        <v>0</v>
      </c>
      <c r="E125" s="145">
        <v>0</v>
      </c>
      <c r="F125" s="145">
        <v>500000</v>
      </c>
      <c r="G125" s="145">
        <v>0</v>
      </c>
      <c r="H125" s="145">
        <v>500000</v>
      </c>
      <c r="I125" s="145">
        <v>0</v>
      </c>
      <c r="J125" s="145">
        <v>0</v>
      </c>
      <c r="K125" s="146">
        <v>0</v>
      </c>
      <c r="L125" s="145">
        <v>0</v>
      </c>
      <c r="M125" s="145">
        <v>0</v>
      </c>
      <c r="N125" s="146">
        <v>0</v>
      </c>
    </row>
    <row r="126" spans="1:14" s="126" customFormat="1" ht="17.100000000000001" customHeight="1" x14ac:dyDescent="0.2">
      <c r="A126" s="143" t="s">
        <v>189</v>
      </c>
      <c r="B126" s="144" t="s">
        <v>190</v>
      </c>
      <c r="C126" s="145">
        <v>12463879000</v>
      </c>
      <c r="D126" s="145">
        <v>13000000</v>
      </c>
      <c r="E126" s="145">
        <v>-34900000</v>
      </c>
      <c r="F126" s="145">
        <v>12428979000</v>
      </c>
      <c r="G126" s="145">
        <v>0</v>
      </c>
      <c r="H126" s="145">
        <v>12428979000</v>
      </c>
      <c r="I126" s="145">
        <v>342440409</v>
      </c>
      <c r="J126" s="145">
        <v>3867414100</v>
      </c>
      <c r="K126" s="146">
        <v>0.31116104548893397</v>
      </c>
      <c r="L126" s="145">
        <v>460038990</v>
      </c>
      <c r="M126" s="145">
        <v>1647531084</v>
      </c>
      <c r="N126" s="146">
        <v>0.13255562536552701</v>
      </c>
    </row>
    <row r="127" spans="1:14" s="126" customFormat="1" ht="17.100000000000001" customHeight="1" x14ac:dyDescent="0.2">
      <c r="A127" s="143" t="s">
        <v>574</v>
      </c>
      <c r="B127" s="144" t="s">
        <v>575</v>
      </c>
      <c r="C127" s="145">
        <v>200000000</v>
      </c>
      <c r="D127" s="145">
        <v>0</v>
      </c>
      <c r="E127" s="145">
        <v>0</v>
      </c>
      <c r="F127" s="145">
        <v>200000000</v>
      </c>
      <c r="G127" s="145">
        <v>0</v>
      </c>
      <c r="H127" s="145">
        <v>200000000</v>
      </c>
      <c r="I127" s="145">
        <v>100000</v>
      </c>
      <c r="J127" s="145">
        <v>2704905</v>
      </c>
      <c r="K127" s="146">
        <v>1.3524525000000001E-2</v>
      </c>
      <c r="L127" s="145">
        <v>100000</v>
      </c>
      <c r="M127" s="145">
        <v>2704905</v>
      </c>
      <c r="N127" s="146">
        <v>1.3524525000000001E-2</v>
      </c>
    </row>
    <row r="128" spans="1:14" s="126" customFormat="1" ht="17.100000000000001" customHeight="1" x14ac:dyDescent="0.2">
      <c r="A128" s="143" t="s">
        <v>576</v>
      </c>
      <c r="B128" s="144" t="s">
        <v>577</v>
      </c>
      <c r="C128" s="145">
        <v>200000000</v>
      </c>
      <c r="D128" s="145">
        <v>0</v>
      </c>
      <c r="E128" s="145">
        <v>0</v>
      </c>
      <c r="F128" s="145">
        <v>200000000</v>
      </c>
      <c r="G128" s="145">
        <v>0</v>
      </c>
      <c r="H128" s="145">
        <v>200000000</v>
      </c>
      <c r="I128" s="145">
        <v>100000</v>
      </c>
      <c r="J128" s="145">
        <v>2704905</v>
      </c>
      <c r="K128" s="146">
        <v>1.3524525000000001E-2</v>
      </c>
      <c r="L128" s="145">
        <v>100000</v>
      </c>
      <c r="M128" s="145">
        <v>2704905</v>
      </c>
      <c r="N128" s="146">
        <v>1.3524525000000001E-2</v>
      </c>
    </row>
    <row r="129" spans="1:14" s="126" customFormat="1" ht="17.100000000000001" customHeight="1" x14ac:dyDescent="0.2">
      <c r="A129" s="143" t="s">
        <v>578</v>
      </c>
      <c r="B129" s="144" t="s">
        <v>579</v>
      </c>
      <c r="C129" s="145">
        <v>200000000</v>
      </c>
      <c r="D129" s="145">
        <v>0</v>
      </c>
      <c r="E129" s="145">
        <v>0</v>
      </c>
      <c r="F129" s="145">
        <v>200000000</v>
      </c>
      <c r="G129" s="145">
        <v>0</v>
      </c>
      <c r="H129" s="145">
        <v>200000000</v>
      </c>
      <c r="I129" s="145">
        <v>100000</v>
      </c>
      <c r="J129" s="145">
        <v>2704905</v>
      </c>
      <c r="K129" s="146">
        <v>1.3524525000000001E-2</v>
      </c>
      <c r="L129" s="145">
        <v>100000</v>
      </c>
      <c r="M129" s="145">
        <v>2704905</v>
      </c>
      <c r="N129" s="146">
        <v>1.3524525000000001E-2</v>
      </c>
    </row>
    <row r="130" spans="1:14" s="126" customFormat="1" ht="25.5" customHeight="1" x14ac:dyDescent="0.2">
      <c r="A130" s="143" t="s">
        <v>580</v>
      </c>
      <c r="B130" s="144" t="s">
        <v>581</v>
      </c>
      <c r="C130" s="145">
        <v>200000000</v>
      </c>
      <c r="D130" s="145">
        <v>0</v>
      </c>
      <c r="E130" s="145">
        <v>0</v>
      </c>
      <c r="F130" s="145">
        <v>200000000</v>
      </c>
      <c r="G130" s="145">
        <v>0</v>
      </c>
      <c r="H130" s="145">
        <v>200000000</v>
      </c>
      <c r="I130" s="145">
        <v>100000</v>
      </c>
      <c r="J130" s="145">
        <v>2704905</v>
      </c>
      <c r="K130" s="146">
        <v>1.3524525000000001E-2</v>
      </c>
      <c r="L130" s="145">
        <v>100000</v>
      </c>
      <c r="M130" s="145">
        <v>2704905</v>
      </c>
      <c r="N130" s="146">
        <v>1.3524525000000001E-2</v>
      </c>
    </row>
    <row r="131" spans="1:14" s="126" customFormat="1" ht="42.6" customHeight="1" x14ac:dyDescent="0.2">
      <c r="A131" s="143" t="s">
        <v>191</v>
      </c>
      <c r="B131" s="144" t="s">
        <v>192</v>
      </c>
      <c r="C131" s="145">
        <v>220000000</v>
      </c>
      <c r="D131" s="145">
        <v>7000000</v>
      </c>
      <c r="E131" s="145">
        <v>680000000</v>
      </c>
      <c r="F131" s="145">
        <v>900000000</v>
      </c>
      <c r="G131" s="145">
        <v>0</v>
      </c>
      <c r="H131" s="145">
        <v>900000000</v>
      </c>
      <c r="I131" s="145">
        <v>12847681</v>
      </c>
      <c r="J131" s="145">
        <v>759842681</v>
      </c>
      <c r="K131" s="146">
        <v>0.84426964555555595</v>
      </c>
      <c r="L131" s="145">
        <v>160608495</v>
      </c>
      <c r="M131" s="145">
        <v>258572364</v>
      </c>
      <c r="N131" s="146">
        <v>0.287302626666667</v>
      </c>
    </row>
    <row r="132" spans="1:14" s="126" customFormat="1" ht="17.100000000000001" customHeight="1" x14ac:dyDescent="0.2">
      <c r="A132" s="143" t="s">
        <v>582</v>
      </c>
      <c r="B132" s="144" t="s">
        <v>583</v>
      </c>
      <c r="C132" s="145">
        <v>0</v>
      </c>
      <c r="D132" s="145">
        <v>7000000</v>
      </c>
      <c r="E132" s="145">
        <v>7000000</v>
      </c>
      <c r="F132" s="145">
        <v>7000000</v>
      </c>
      <c r="G132" s="145">
        <v>0</v>
      </c>
      <c r="H132" s="145">
        <v>7000000</v>
      </c>
      <c r="I132" s="145">
        <v>4745833</v>
      </c>
      <c r="J132" s="145">
        <v>4745833</v>
      </c>
      <c r="K132" s="146">
        <v>0.67797614285714303</v>
      </c>
      <c r="L132" s="145">
        <v>0</v>
      </c>
      <c r="M132" s="145">
        <v>0</v>
      </c>
      <c r="N132" s="146">
        <v>0</v>
      </c>
    </row>
    <row r="133" spans="1:14" s="126" customFormat="1" ht="25.5" customHeight="1" x14ac:dyDescent="0.2">
      <c r="A133" s="143" t="s">
        <v>584</v>
      </c>
      <c r="B133" s="144" t="s">
        <v>585</v>
      </c>
      <c r="C133" s="145">
        <v>0</v>
      </c>
      <c r="D133" s="145">
        <v>7000000</v>
      </c>
      <c r="E133" s="145">
        <v>7000000</v>
      </c>
      <c r="F133" s="145">
        <v>7000000</v>
      </c>
      <c r="G133" s="145">
        <v>0</v>
      </c>
      <c r="H133" s="145">
        <v>7000000</v>
      </c>
      <c r="I133" s="145">
        <v>4745833</v>
      </c>
      <c r="J133" s="145">
        <v>4745833</v>
      </c>
      <c r="K133" s="146">
        <v>0.67797614285714303</v>
      </c>
      <c r="L133" s="145">
        <v>0</v>
      </c>
      <c r="M133" s="145">
        <v>0</v>
      </c>
      <c r="N133" s="146">
        <v>0</v>
      </c>
    </row>
    <row r="134" spans="1:14" s="126" customFormat="1" ht="17.100000000000001" customHeight="1" x14ac:dyDescent="0.2">
      <c r="A134" s="143" t="s">
        <v>193</v>
      </c>
      <c r="B134" s="144" t="s">
        <v>194</v>
      </c>
      <c r="C134" s="145">
        <v>30000000</v>
      </c>
      <c r="D134" s="145">
        <v>0</v>
      </c>
      <c r="E134" s="145">
        <v>564250000</v>
      </c>
      <c r="F134" s="145">
        <v>594250000</v>
      </c>
      <c r="G134" s="145">
        <v>0</v>
      </c>
      <c r="H134" s="145">
        <v>594250000</v>
      </c>
      <c r="I134" s="145">
        <v>0</v>
      </c>
      <c r="J134" s="145">
        <v>543245000</v>
      </c>
      <c r="K134" s="146">
        <v>0.914169120740429</v>
      </c>
      <c r="L134" s="145">
        <v>132561250</v>
      </c>
      <c r="M134" s="145">
        <v>154561250</v>
      </c>
      <c r="N134" s="146">
        <v>0.26009465713083701</v>
      </c>
    </row>
    <row r="135" spans="1:14" s="126" customFormat="1" ht="17.100000000000001" customHeight="1" x14ac:dyDescent="0.2">
      <c r="A135" s="143" t="s">
        <v>195</v>
      </c>
      <c r="B135" s="144" t="s">
        <v>196</v>
      </c>
      <c r="C135" s="145">
        <v>0</v>
      </c>
      <c r="D135" s="145">
        <v>0</v>
      </c>
      <c r="E135" s="145">
        <v>580000000</v>
      </c>
      <c r="F135" s="145">
        <v>580000000</v>
      </c>
      <c r="G135" s="145">
        <v>0</v>
      </c>
      <c r="H135" s="145">
        <v>580000000</v>
      </c>
      <c r="I135" s="145">
        <v>0</v>
      </c>
      <c r="J135" s="145">
        <v>543245000</v>
      </c>
      <c r="K135" s="146">
        <v>0.93662931034482799</v>
      </c>
      <c r="L135" s="145">
        <v>132561250</v>
      </c>
      <c r="M135" s="145">
        <v>154561250</v>
      </c>
      <c r="N135" s="146">
        <v>0.26648491379310302</v>
      </c>
    </row>
    <row r="136" spans="1:14" s="126" customFormat="1" ht="17.100000000000001" customHeight="1" x14ac:dyDescent="0.2">
      <c r="A136" s="143" t="s">
        <v>586</v>
      </c>
      <c r="B136" s="144" t="s">
        <v>587</v>
      </c>
      <c r="C136" s="145">
        <v>30000000</v>
      </c>
      <c r="D136" s="145">
        <v>0</v>
      </c>
      <c r="E136" s="145">
        <v>-15750000</v>
      </c>
      <c r="F136" s="145">
        <v>14250000</v>
      </c>
      <c r="G136" s="145">
        <v>0</v>
      </c>
      <c r="H136" s="145">
        <v>14250000</v>
      </c>
      <c r="I136" s="145">
        <v>0</v>
      </c>
      <c r="J136" s="145">
        <v>0</v>
      </c>
      <c r="K136" s="146">
        <v>0</v>
      </c>
      <c r="L136" s="145">
        <v>0</v>
      </c>
      <c r="M136" s="145">
        <v>0</v>
      </c>
      <c r="N136" s="146">
        <v>0</v>
      </c>
    </row>
    <row r="137" spans="1:14" s="126" customFormat="1" ht="25.5" customHeight="1" x14ac:dyDescent="0.2">
      <c r="A137" s="143" t="s">
        <v>588</v>
      </c>
      <c r="B137" s="144" t="s">
        <v>589</v>
      </c>
      <c r="C137" s="145">
        <v>190000000</v>
      </c>
      <c r="D137" s="145">
        <v>0</v>
      </c>
      <c r="E137" s="145">
        <v>0</v>
      </c>
      <c r="F137" s="145">
        <v>190000000</v>
      </c>
      <c r="G137" s="145">
        <v>0</v>
      </c>
      <c r="H137" s="145">
        <v>190000000</v>
      </c>
      <c r="I137" s="145">
        <v>8101848</v>
      </c>
      <c r="J137" s="145">
        <v>103101848</v>
      </c>
      <c r="K137" s="146">
        <v>0.54264130526315801</v>
      </c>
      <c r="L137" s="145">
        <v>14389148</v>
      </c>
      <c r="M137" s="145">
        <v>35731873</v>
      </c>
      <c r="N137" s="146">
        <v>0.18806248947368401</v>
      </c>
    </row>
    <row r="138" spans="1:14" s="126" customFormat="1" ht="25.5" customHeight="1" x14ac:dyDescent="0.2">
      <c r="A138" s="143" t="s">
        <v>590</v>
      </c>
      <c r="B138" s="144" t="s">
        <v>591</v>
      </c>
      <c r="C138" s="145">
        <v>150000000</v>
      </c>
      <c r="D138" s="145">
        <v>0</v>
      </c>
      <c r="E138" s="145">
        <v>0</v>
      </c>
      <c r="F138" s="145">
        <v>150000000</v>
      </c>
      <c r="G138" s="145">
        <v>0</v>
      </c>
      <c r="H138" s="145">
        <v>150000000</v>
      </c>
      <c r="I138" s="145">
        <v>8101848</v>
      </c>
      <c r="J138" s="145">
        <v>83101848</v>
      </c>
      <c r="K138" s="146">
        <v>0.55401232</v>
      </c>
      <c r="L138" s="145">
        <v>10545048</v>
      </c>
      <c r="M138" s="145">
        <v>23247113</v>
      </c>
      <c r="N138" s="146">
        <v>0.154980753333333</v>
      </c>
    </row>
    <row r="139" spans="1:14" s="126" customFormat="1" ht="34.15" customHeight="1" x14ac:dyDescent="0.2">
      <c r="A139" s="143" t="s">
        <v>592</v>
      </c>
      <c r="B139" s="144" t="s">
        <v>593</v>
      </c>
      <c r="C139" s="145">
        <v>40000000</v>
      </c>
      <c r="D139" s="145">
        <v>0</v>
      </c>
      <c r="E139" s="145">
        <v>0</v>
      </c>
      <c r="F139" s="145">
        <v>40000000</v>
      </c>
      <c r="G139" s="145">
        <v>0</v>
      </c>
      <c r="H139" s="145">
        <v>40000000</v>
      </c>
      <c r="I139" s="145">
        <v>0</v>
      </c>
      <c r="J139" s="145">
        <v>20000000</v>
      </c>
      <c r="K139" s="146">
        <v>0.5</v>
      </c>
      <c r="L139" s="145">
        <v>3844100</v>
      </c>
      <c r="M139" s="145">
        <v>12484760</v>
      </c>
      <c r="N139" s="146">
        <v>0.31211899999999998</v>
      </c>
    </row>
    <row r="140" spans="1:14" s="126" customFormat="1" ht="25.5" customHeight="1" x14ac:dyDescent="0.2">
      <c r="A140" s="143" t="s">
        <v>199</v>
      </c>
      <c r="B140" s="144" t="s">
        <v>200</v>
      </c>
      <c r="C140" s="145">
        <v>0</v>
      </c>
      <c r="D140" s="145">
        <v>0</v>
      </c>
      <c r="E140" s="145">
        <v>108750000</v>
      </c>
      <c r="F140" s="145">
        <v>108750000</v>
      </c>
      <c r="G140" s="145">
        <v>0</v>
      </c>
      <c r="H140" s="145">
        <v>108750000</v>
      </c>
      <c r="I140" s="145">
        <v>0</v>
      </c>
      <c r="J140" s="145">
        <v>108750000</v>
      </c>
      <c r="K140" s="146">
        <v>1</v>
      </c>
      <c r="L140" s="145">
        <v>13658097</v>
      </c>
      <c r="M140" s="145">
        <v>68279241</v>
      </c>
      <c r="N140" s="146">
        <v>0.62785508965517201</v>
      </c>
    </row>
    <row r="141" spans="1:14" s="126" customFormat="1" ht="25.5" customHeight="1" x14ac:dyDescent="0.2">
      <c r="A141" s="143" t="s">
        <v>201</v>
      </c>
      <c r="B141" s="144" t="s">
        <v>202</v>
      </c>
      <c r="C141" s="145">
        <v>6555279000</v>
      </c>
      <c r="D141" s="145">
        <v>17500000</v>
      </c>
      <c r="E141" s="145">
        <v>-1097400000</v>
      </c>
      <c r="F141" s="145">
        <v>5457879000</v>
      </c>
      <c r="G141" s="145">
        <v>0</v>
      </c>
      <c r="H141" s="145">
        <v>5457879000</v>
      </c>
      <c r="I141" s="145">
        <v>65432303</v>
      </c>
      <c r="J141" s="145">
        <v>147812599</v>
      </c>
      <c r="K141" s="146">
        <v>2.7082425059258401E-2</v>
      </c>
      <c r="L141" s="145">
        <v>8880219</v>
      </c>
      <c r="M141" s="145">
        <v>75417892</v>
      </c>
      <c r="N141" s="146">
        <v>1.3818168559618101E-2</v>
      </c>
    </row>
    <row r="142" spans="1:14" s="126" customFormat="1" ht="17.100000000000001" customHeight="1" x14ac:dyDescent="0.2">
      <c r="A142" s="143" t="s">
        <v>203</v>
      </c>
      <c r="B142" s="144" t="s">
        <v>204</v>
      </c>
      <c r="C142" s="145">
        <v>1415779000</v>
      </c>
      <c r="D142" s="145">
        <v>0</v>
      </c>
      <c r="E142" s="145">
        <v>2000000</v>
      </c>
      <c r="F142" s="145">
        <v>1417779000</v>
      </c>
      <c r="G142" s="145">
        <v>0</v>
      </c>
      <c r="H142" s="145">
        <v>1417779000</v>
      </c>
      <c r="I142" s="145">
        <v>0</v>
      </c>
      <c r="J142" s="145">
        <v>7106975</v>
      </c>
      <c r="K142" s="146">
        <v>5.0127523401037799E-3</v>
      </c>
      <c r="L142" s="145">
        <v>48039</v>
      </c>
      <c r="M142" s="145">
        <v>144575</v>
      </c>
      <c r="N142" s="146">
        <v>1.01972874474795E-4</v>
      </c>
    </row>
    <row r="143" spans="1:14" s="126" customFormat="1" ht="34.15" customHeight="1" x14ac:dyDescent="0.2">
      <c r="A143" s="143" t="s">
        <v>205</v>
      </c>
      <c r="B143" s="144" t="s">
        <v>206</v>
      </c>
      <c r="C143" s="145">
        <v>1415259000</v>
      </c>
      <c r="D143" s="145">
        <v>0</v>
      </c>
      <c r="E143" s="145">
        <v>2000000</v>
      </c>
      <c r="F143" s="145">
        <v>1417259000</v>
      </c>
      <c r="G143" s="145">
        <v>0</v>
      </c>
      <c r="H143" s="145">
        <v>1417259000</v>
      </c>
      <c r="I143" s="145">
        <v>0</v>
      </c>
      <c r="J143" s="145">
        <v>6962400</v>
      </c>
      <c r="K143" s="146">
        <v>4.9125812572014E-3</v>
      </c>
      <c r="L143" s="145">
        <v>0</v>
      </c>
      <c r="M143" s="145">
        <v>0</v>
      </c>
      <c r="N143" s="146">
        <v>0</v>
      </c>
    </row>
    <row r="144" spans="1:14" s="126" customFormat="1" ht="34.15" customHeight="1" x14ac:dyDescent="0.2">
      <c r="A144" s="143" t="s">
        <v>594</v>
      </c>
      <c r="B144" s="144" t="s">
        <v>595</v>
      </c>
      <c r="C144" s="145">
        <v>0</v>
      </c>
      <c r="D144" s="145">
        <v>0</v>
      </c>
      <c r="E144" s="145">
        <v>2000000</v>
      </c>
      <c r="F144" s="145">
        <v>2000000</v>
      </c>
      <c r="G144" s="145">
        <v>0</v>
      </c>
      <c r="H144" s="145">
        <v>2000000</v>
      </c>
      <c r="I144" s="145">
        <v>0</v>
      </c>
      <c r="J144" s="145">
        <v>0</v>
      </c>
      <c r="K144" s="146">
        <v>0</v>
      </c>
      <c r="L144" s="145">
        <v>0</v>
      </c>
      <c r="M144" s="145">
        <v>0</v>
      </c>
      <c r="N144" s="146">
        <v>0</v>
      </c>
    </row>
    <row r="145" spans="1:14" s="126" customFormat="1" ht="25.5" customHeight="1" x14ac:dyDescent="0.2">
      <c r="A145" s="143" t="s">
        <v>596</v>
      </c>
      <c r="B145" s="144" t="s">
        <v>597</v>
      </c>
      <c r="C145" s="145">
        <v>0</v>
      </c>
      <c r="D145" s="145">
        <v>0</v>
      </c>
      <c r="E145" s="145">
        <v>2000000</v>
      </c>
      <c r="F145" s="145">
        <v>2000000</v>
      </c>
      <c r="G145" s="145">
        <v>0</v>
      </c>
      <c r="H145" s="145">
        <v>2000000</v>
      </c>
      <c r="I145" s="145">
        <v>0</v>
      </c>
      <c r="J145" s="145">
        <v>0</v>
      </c>
      <c r="K145" s="146">
        <v>0</v>
      </c>
      <c r="L145" s="145">
        <v>0</v>
      </c>
      <c r="M145" s="145">
        <v>0</v>
      </c>
      <c r="N145" s="146">
        <v>0</v>
      </c>
    </row>
    <row r="146" spans="1:14" s="126" customFormat="1" ht="17.100000000000001" customHeight="1" x14ac:dyDescent="0.2">
      <c r="A146" s="143" t="s">
        <v>207</v>
      </c>
      <c r="B146" s="144" t="s">
        <v>208</v>
      </c>
      <c r="C146" s="145">
        <v>10400000</v>
      </c>
      <c r="D146" s="145">
        <v>0</v>
      </c>
      <c r="E146" s="145">
        <v>0</v>
      </c>
      <c r="F146" s="145">
        <v>10400000</v>
      </c>
      <c r="G146" s="145">
        <v>0</v>
      </c>
      <c r="H146" s="145">
        <v>10400000</v>
      </c>
      <c r="I146" s="145">
        <v>0</v>
      </c>
      <c r="J146" s="145">
        <v>6962400</v>
      </c>
      <c r="K146" s="146">
        <v>0.669461538461538</v>
      </c>
      <c r="L146" s="145">
        <v>0</v>
      </c>
      <c r="M146" s="145">
        <v>0</v>
      </c>
      <c r="N146" s="146">
        <v>0</v>
      </c>
    </row>
    <row r="147" spans="1:14" s="126" customFormat="1" ht="25.5" customHeight="1" x14ac:dyDescent="0.2">
      <c r="A147" s="143" t="s">
        <v>209</v>
      </c>
      <c r="B147" s="144" t="s">
        <v>210</v>
      </c>
      <c r="C147" s="145">
        <v>10400000</v>
      </c>
      <c r="D147" s="145">
        <v>0</v>
      </c>
      <c r="E147" s="145">
        <v>0</v>
      </c>
      <c r="F147" s="145">
        <v>10400000</v>
      </c>
      <c r="G147" s="145">
        <v>0</v>
      </c>
      <c r="H147" s="145">
        <v>10400000</v>
      </c>
      <c r="I147" s="145">
        <v>0</v>
      </c>
      <c r="J147" s="145">
        <v>6962400</v>
      </c>
      <c r="K147" s="146">
        <v>0.669461538461538</v>
      </c>
      <c r="L147" s="145">
        <v>0</v>
      </c>
      <c r="M147" s="145">
        <v>0</v>
      </c>
      <c r="N147" s="146">
        <v>0</v>
      </c>
    </row>
    <row r="148" spans="1:14" s="126" customFormat="1" ht="34.15" customHeight="1" x14ac:dyDescent="0.2">
      <c r="A148" s="143" t="s">
        <v>211</v>
      </c>
      <c r="B148" s="144" t="s">
        <v>212</v>
      </c>
      <c r="C148" s="145">
        <v>1404859000</v>
      </c>
      <c r="D148" s="145">
        <v>0</v>
      </c>
      <c r="E148" s="145">
        <v>0</v>
      </c>
      <c r="F148" s="145">
        <v>1404859000</v>
      </c>
      <c r="G148" s="145">
        <v>0</v>
      </c>
      <c r="H148" s="145">
        <v>1404859000</v>
      </c>
      <c r="I148" s="145">
        <v>0</v>
      </c>
      <c r="J148" s="145">
        <v>0</v>
      </c>
      <c r="K148" s="146">
        <v>0</v>
      </c>
      <c r="L148" s="145">
        <v>0</v>
      </c>
      <c r="M148" s="145">
        <v>0</v>
      </c>
      <c r="N148" s="146">
        <v>0</v>
      </c>
    </row>
    <row r="149" spans="1:14" s="126" customFormat="1" ht="17.100000000000001" customHeight="1" x14ac:dyDescent="0.2">
      <c r="A149" s="143" t="s">
        <v>598</v>
      </c>
      <c r="B149" s="144" t="s">
        <v>599</v>
      </c>
      <c r="C149" s="145">
        <v>35000000</v>
      </c>
      <c r="D149" s="145">
        <v>0</v>
      </c>
      <c r="E149" s="145">
        <v>0</v>
      </c>
      <c r="F149" s="145">
        <v>35000000</v>
      </c>
      <c r="G149" s="145">
        <v>0</v>
      </c>
      <c r="H149" s="145">
        <v>35000000</v>
      </c>
      <c r="I149" s="145">
        <v>0</v>
      </c>
      <c r="J149" s="145">
        <v>0</v>
      </c>
      <c r="K149" s="146">
        <v>0</v>
      </c>
      <c r="L149" s="145">
        <v>0</v>
      </c>
      <c r="M149" s="145">
        <v>0</v>
      </c>
      <c r="N149" s="146">
        <v>0</v>
      </c>
    </row>
    <row r="150" spans="1:14" s="126" customFormat="1" ht="25.5" customHeight="1" x14ac:dyDescent="0.2">
      <c r="A150" s="143" t="s">
        <v>600</v>
      </c>
      <c r="B150" s="144" t="s">
        <v>601</v>
      </c>
      <c r="C150" s="145">
        <v>369859000</v>
      </c>
      <c r="D150" s="145">
        <v>0</v>
      </c>
      <c r="E150" s="145">
        <v>0</v>
      </c>
      <c r="F150" s="145">
        <v>369859000</v>
      </c>
      <c r="G150" s="145">
        <v>0</v>
      </c>
      <c r="H150" s="145">
        <v>369859000</v>
      </c>
      <c r="I150" s="145">
        <v>0</v>
      </c>
      <c r="J150" s="145">
        <v>0</v>
      </c>
      <c r="K150" s="146">
        <v>0</v>
      </c>
      <c r="L150" s="145">
        <v>0</v>
      </c>
      <c r="M150" s="145">
        <v>0</v>
      </c>
      <c r="N150" s="146">
        <v>0</v>
      </c>
    </row>
    <row r="151" spans="1:14" s="126" customFormat="1" ht="25.5" customHeight="1" x14ac:dyDescent="0.2">
      <c r="A151" s="143" t="s">
        <v>213</v>
      </c>
      <c r="B151" s="144" t="s">
        <v>214</v>
      </c>
      <c r="C151" s="145">
        <v>1000000000</v>
      </c>
      <c r="D151" s="145">
        <v>0</v>
      </c>
      <c r="E151" s="145">
        <v>0</v>
      </c>
      <c r="F151" s="145">
        <v>1000000000</v>
      </c>
      <c r="G151" s="145">
        <v>0</v>
      </c>
      <c r="H151" s="145">
        <v>1000000000</v>
      </c>
      <c r="I151" s="145">
        <v>0</v>
      </c>
      <c r="J151" s="145">
        <v>0</v>
      </c>
      <c r="K151" s="146">
        <v>0</v>
      </c>
      <c r="L151" s="145">
        <v>0</v>
      </c>
      <c r="M151" s="145">
        <v>0</v>
      </c>
      <c r="N151" s="146">
        <v>0</v>
      </c>
    </row>
    <row r="152" spans="1:14" s="126" customFormat="1" ht="25.5" customHeight="1" x14ac:dyDescent="0.2">
      <c r="A152" s="143" t="s">
        <v>217</v>
      </c>
      <c r="B152" s="144" t="s">
        <v>218</v>
      </c>
      <c r="C152" s="145">
        <v>520000</v>
      </c>
      <c r="D152" s="145">
        <v>0</v>
      </c>
      <c r="E152" s="145">
        <v>0</v>
      </c>
      <c r="F152" s="145">
        <v>520000</v>
      </c>
      <c r="G152" s="145">
        <v>0</v>
      </c>
      <c r="H152" s="145">
        <v>520000</v>
      </c>
      <c r="I152" s="145">
        <v>0</v>
      </c>
      <c r="J152" s="145">
        <v>144575</v>
      </c>
      <c r="K152" s="146">
        <v>0.27802884615384599</v>
      </c>
      <c r="L152" s="145">
        <v>48039</v>
      </c>
      <c r="M152" s="145">
        <v>144575</v>
      </c>
      <c r="N152" s="146">
        <v>0.27802884615384599</v>
      </c>
    </row>
    <row r="153" spans="1:14" s="126" customFormat="1" ht="25.5" customHeight="1" x14ac:dyDescent="0.2">
      <c r="A153" s="143" t="s">
        <v>219</v>
      </c>
      <c r="B153" s="144" t="s">
        <v>220</v>
      </c>
      <c r="C153" s="145">
        <v>520000</v>
      </c>
      <c r="D153" s="145">
        <v>0</v>
      </c>
      <c r="E153" s="145">
        <v>0</v>
      </c>
      <c r="F153" s="145">
        <v>520000</v>
      </c>
      <c r="G153" s="145">
        <v>0</v>
      </c>
      <c r="H153" s="145">
        <v>520000</v>
      </c>
      <c r="I153" s="145">
        <v>0</v>
      </c>
      <c r="J153" s="145">
        <v>144575</v>
      </c>
      <c r="K153" s="146">
        <v>0.27802884615384599</v>
      </c>
      <c r="L153" s="145">
        <v>48039</v>
      </c>
      <c r="M153" s="145">
        <v>144575</v>
      </c>
      <c r="N153" s="146">
        <v>0.27802884615384599</v>
      </c>
    </row>
    <row r="154" spans="1:14" s="126" customFormat="1" ht="17.100000000000001" customHeight="1" x14ac:dyDescent="0.2">
      <c r="A154" s="143" t="s">
        <v>221</v>
      </c>
      <c r="B154" s="144" t="s">
        <v>222</v>
      </c>
      <c r="C154" s="145">
        <v>4064000000</v>
      </c>
      <c r="D154" s="145">
        <v>-700000000</v>
      </c>
      <c r="E154" s="145">
        <v>-1150000000</v>
      </c>
      <c r="F154" s="145">
        <v>2914000000</v>
      </c>
      <c r="G154" s="145">
        <v>0</v>
      </c>
      <c r="H154" s="145">
        <v>2914000000</v>
      </c>
      <c r="I154" s="145">
        <v>0</v>
      </c>
      <c r="J154" s="145">
        <v>0</v>
      </c>
      <c r="K154" s="146">
        <v>0</v>
      </c>
      <c r="L154" s="145">
        <v>0</v>
      </c>
      <c r="M154" s="145">
        <v>0</v>
      </c>
      <c r="N154" s="146">
        <v>0</v>
      </c>
    </row>
    <row r="155" spans="1:14" s="126" customFormat="1" ht="42.6" customHeight="1" x14ac:dyDescent="0.2">
      <c r="A155" s="143" t="s">
        <v>223</v>
      </c>
      <c r="B155" s="144" t="s">
        <v>224</v>
      </c>
      <c r="C155" s="145">
        <v>4000000000</v>
      </c>
      <c r="D155" s="145">
        <v>-700000000</v>
      </c>
      <c r="E155" s="145">
        <v>-1150000000</v>
      </c>
      <c r="F155" s="145">
        <v>2850000000</v>
      </c>
      <c r="G155" s="145">
        <v>0</v>
      </c>
      <c r="H155" s="145">
        <v>2850000000</v>
      </c>
      <c r="I155" s="145">
        <v>0</v>
      </c>
      <c r="J155" s="145">
        <v>0</v>
      </c>
      <c r="K155" s="146">
        <v>0</v>
      </c>
      <c r="L155" s="145">
        <v>0</v>
      </c>
      <c r="M155" s="145">
        <v>0</v>
      </c>
      <c r="N155" s="146">
        <v>0</v>
      </c>
    </row>
    <row r="156" spans="1:14" s="126" customFormat="1" ht="25.5" customHeight="1" x14ac:dyDescent="0.2">
      <c r="A156" s="143" t="s">
        <v>602</v>
      </c>
      <c r="B156" s="144" t="s">
        <v>603</v>
      </c>
      <c r="C156" s="145">
        <v>64000000</v>
      </c>
      <c r="D156" s="145">
        <v>0</v>
      </c>
      <c r="E156" s="145">
        <v>0</v>
      </c>
      <c r="F156" s="145">
        <v>64000000</v>
      </c>
      <c r="G156" s="145">
        <v>0</v>
      </c>
      <c r="H156" s="145">
        <v>64000000</v>
      </c>
      <c r="I156" s="145">
        <v>0</v>
      </c>
      <c r="J156" s="145">
        <v>0</v>
      </c>
      <c r="K156" s="146">
        <v>0</v>
      </c>
      <c r="L156" s="145">
        <v>0</v>
      </c>
      <c r="M156" s="145">
        <v>0</v>
      </c>
      <c r="N156" s="146">
        <v>0</v>
      </c>
    </row>
    <row r="157" spans="1:14" s="126" customFormat="1" ht="25.5" customHeight="1" x14ac:dyDescent="0.2">
      <c r="A157" s="143" t="s">
        <v>225</v>
      </c>
      <c r="B157" s="144" t="s">
        <v>226</v>
      </c>
      <c r="C157" s="145">
        <v>1075500000</v>
      </c>
      <c r="D157" s="145">
        <v>717500000</v>
      </c>
      <c r="E157" s="145">
        <v>50600000</v>
      </c>
      <c r="F157" s="145">
        <v>1126100000</v>
      </c>
      <c r="G157" s="145">
        <v>0</v>
      </c>
      <c r="H157" s="145">
        <v>1126100000</v>
      </c>
      <c r="I157" s="145">
        <v>65432303</v>
      </c>
      <c r="J157" s="145">
        <v>140705624</v>
      </c>
      <c r="K157" s="146">
        <v>0.124949492940236</v>
      </c>
      <c r="L157" s="145">
        <v>8832180</v>
      </c>
      <c r="M157" s="145">
        <v>75273317</v>
      </c>
      <c r="N157" s="146">
        <v>6.6844256282745804E-2</v>
      </c>
    </row>
    <row r="158" spans="1:14" s="126" customFormat="1" ht="25.5" customHeight="1" x14ac:dyDescent="0.2">
      <c r="A158" s="143" t="s">
        <v>227</v>
      </c>
      <c r="B158" s="144" t="s">
        <v>228</v>
      </c>
      <c r="C158" s="145">
        <v>75500000</v>
      </c>
      <c r="D158" s="145">
        <v>-39500000</v>
      </c>
      <c r="E158" s="145">
        <v>-39500000</v>
      </c>
      <c r="F158" s="145">
        <v>36000000</v>
      </c>
      <c r="G158" s="145">
        <v>0</v>
      </c>
      <c r="H158" s="145">
        <v>36000000</v>
      </c>
      <c r="I158" s="145">
        <v>2565623</v>
      </c>
      <c r="J158" s="145">
        <v>2565623</v>
      </c>
      <c r="K158" s="146">
        <v>7.1267305555555605E-2</v>
      </c>
      <c r="L158" s="145">
        <v>0</v>
      </c>
      <c r="M158" s="145">
        <v>0</v>
      </c>
      <c r="N158" s="146">
        <v>0</v>
      </c>
    </row>
    <row r="159" spans="1:14" s="126" customFormat="1" ht="17.100000000000001" customHeight="1" x14ac:dyDescent="0.2">
      <c r="A159" s="143" t="s">
        <v>229</v>
      </c>
      <c r="B159" s="144" t="s">
        <v>230</v>
      </c>
      <c r="C159" s="145">
        <v>1000000000</v>
      </c>
      <c r="D159" s="145">
        <v>757000000</v>
      </c>
      <c r="E159" s="145">
        <v>90100000</v>
      </c>
      <c r="F159" s="145">
        <v>1090100000</v>
      </c>
      <c r="G159" s="145">
        <v>0</v>
      </c>
      <c r="H159" s="145">
        <v>1090100000</v>
      </c>
      <c r="I159" s="145">
        <v>62866680</v>
      </c>
      <c r="J159" s="145">
        <v>138140001</v>
      </c>
      <c r="K159" s="146">
        <v>0.12672231997064501</v>
      </c>
      <c r="L159" s="145">
        <v>8832180</v>
      </c>
      <c r="M159" s="145">
        <v>75273317</v>
      </c>
      <c r="N159" s="146">
        <v>6.90517539675259E-2</v>
      </c>
    </row>
    <row r="160" spans="1:14" s="126" customFormat="1" ht="25.5" customHeight="1" x14ac:dyDescent="0.2">
      <c r="A160" s="143" t="s">
        <v>231</v>
      </c>
      <c r="B160" s="144" t="s">
        <v>232</v>
      </c>
      <c r="C160" s="145">
        <v>3934000000</v>
      </c>
      <c r="D160" s="145">
        <v>-180000000</v>
      </c>
      <c r="E160" s="145">
        <v>-236000000</v>
      </c>
      <c r="F160" s="145">
        <v>3698000000</v>
      </c>
      <c r="G160" s="145">
        <v>0</v>
      </c>
      <c r="H160" s="145">
        <v>3698000000</v>
      </c>
      <c r="I160" s="145">
        <v>166502217</v>
      </c>
      <c r="J160" s="145">
        <v>1454337531</v>
      </c>
      <c r="K160" s="146">
        <v>0.39327677961059998</v>
      </c>
      <c r="L160" s="145">
        <v>159434446</v>
      </c>
      <c r="M160" s="145">
        <v>727484095</v>
      </c>
      <c r="N160" s="146">
        <v>0.196723660086533</v>
      </c>
    </row>
    <row r="161" spans="1:14" s="126" customFormat="1" ht="17.100000000000001" customHeight="1" x14ac:dyDescent="0.2">
      <c r="A161" s="143" t="s">
        <v>233</v>
      </c>
      <c r="B161" s="144" t="s">
        <v>234</v>
      </c>
      <c r="C161" s="145">
        <v>2120000000</v>
      </c>
      <c r="D161" s="145">
        <v>-154000000</v>
      </c>
      <c r="E161" s="145">
        <v>-154000000</v>
      </c>
      <c r="F161" s="145">
        <v>1966000000</v>
      </c>
      <c r="G161" s="145">
        <v>0</v>
      </c>
      <c r="H161" s="145">
        <v>1966000000</v>
      </c>
      <c r="I161" s="145">
        <v>149597500</v>
      </c>
      <c r="J161" s="145">
        <v>1171733152</v>
      </c>
      <c r="K161" s="146">
        <v>0.59599855137334701</v>
      </c>
      <c r="L161" s="145">
        <v>77517760</v>
      </c>
      <c r="M161" s="145">
        <v>604801483</v>
      </c>
      <c r="N161" s="146">
        <v>0.30763045930824001</v>
      </c>
    </row>
    <row r="162" spans="1:14" s="126" customFormat="1" ht="25.5" customHeight="1" x14ac:dyDescent="0.2">
      <c r="A162" s="143" t="s">
        <v>235</v>
      </c>
      <c r="B162" s="144" t="s">
        <v>236</v>
      </c>
      <c r="C162" s="145">
        <v>1200000000</v>
      </c>
      <c r="D162" s="145">
        <v>618899460</v>
      </c>
      <c r="E162" s="145">
        <v>618899460</v>
      </c>
      <c r="F162" s="145">
        <v>1818899460</v>
      </c>
      <c r="G162" s="145">
        <v>0</v>
      </c>
      <c r="H162" s="145">
        <v>1818899460</v>
      </c>
      <c r="I162" s="145">
        <v>149300000</v>
      </c>
      <c r="J162" s="145">
        <v>1168770013</v>
      </c>
      <c r="K162" s="146">
        <v>0.642569882889514</v>
      </c>
      <c r="L162" s="145">
        <v>77220260</v>
      </c>
      <c r="M162" s="145">
        <v>601838344</v>
      </c>
      <c r="N162" s="146">
        <v>0.33088048967808298</v>
      </c>
    </row>
    <row r="163" spans="1:14" s="126" customFormat="1" ht="25.5" customHeight="1" x14ac:dyDescent="0.2">
      <c r="A163" s="143" t="s">
        <v>237</v>
      </c>
      <c r="B163" s="144" t="s">
        <v>238</v>
      </c>
      <c r="C163" s="145">
        <v>20000000</v>
      </c>
      <c r="D163" s="145">
        <v>0</v>
      </c>
      <c r="E163" s="145">
        <v>0</v>
      </c>
      <c r="F163" s="145">
        <v>20000000</v>
      </c>
      <c r="G163" s="145">
        <v>0</v>
      </c>
      <c r="H163" s="145">
        <v>20000000</v>
      </c>
      <c r="I163" s="145">
        <v>297500</v>
      </c>
      <c r="J163" s="145">
        <v>2963139</v>
      </c>
      <c r="K163" s="146">
        <v>0.14815695000000001</v>
      </c>
      <c r="L163" s="145">
        <v>297500</v>
      </c>
      <c r="M163" s="145">
        <v>2963139</v>
      </c>
      <c r="N163" s="146">
        <v>0.14815695000000001</v>
      </c>
    </row>
    <row r="164" spans="1:14" s="126" customFormat="1" ht="17.100000000000001" customHeight="1" x14ac:dyDescent="0.2">
      <c r="A164" s="143" t="s">
        <v>239</v>
      </c>
      <c r="B164" s="144" t="s">
        <v>240</v>
      </c>
      <c r="C164" s="145">
        <v>900000000</v>
      </c>
      <c r="D164" s="145">
        <v>-772899460</v>
      </c>
      <c r="E164" s="145">
        <v>-772899460</v>
      </c>
      <c r="F164" s="145">
        <v>127100540</v>
      </c>
      <c r="G164" s="145">
        <v>0</v>
      </c>
      <c r="H164" s="145">
        <v>127100540</v>
      </c>
      <c r="I164" s="145">
        <v>0</v>
      </c>
      <c r="J164" s="145">
        <v>0</v>
      </c>
      <c r="K164" s="146">
        <v>0</v>
      </c>
      <c r="L164" s="145">
        <v>0</v>
      </c>
      <c r="M164" s="145">
        <v>0</v>
      </c>
      <c r="N164" s="146">
        <v>0</v>
      </c>
    </row>
    <row r="165" spans="1:14" s="126" customFormat="1" ht="34.15" customHeight="1" x14ac:dyDescent="0.2">
      <c r="A165" s="143" t="s">
        <v>243</v>
      </c>
      <c r="B165" s="144" t="s">
        <v>244</v>
      </c>
      <c r="C165" s="145">
        <v>97000000</v>
      </c>
      <c r="D165" s="145">
        <v>20000000</v>
      </c>
      <c r="E165" s="145">
        <v>20000000</v>
      </c>
      <c r="F165" s="145">
        <v>117000000</v>
      </c>
      <c r="G165" s="145">
        <v>0</v>
      </c>
      <c r="H165" s="145">
        <v>117000000</v>
      </c>
      <c r="I165" s="145">
        <v>0</v>
      </c>
      <c r="J165" s="145">
        <v>1750905</v>
      </c>
      <c r="K165" s="146">
        <v>1.4964999999999999E-2</v>
      </c>
      <c r="L165" s="145">
        <v>0</v>
      </c>
      <c r="M165" s="145">
        <v>1750905</v>
      </c>
      <c r="N165" s="146">
        <v>1.4964999999999999E-2</v>
      </c>
    </row>
    <row r="166" spans="1:14" s="126" customFormat="1" ht="34.15" customHeight="1" x14ac:dyDescent="0.2">
      <c r="A166" s="143" t="s">
        <v>604</v>
      </c>
      <c r="B166" s="144" t="s">
        <v>401</v>
      </c>
      <c r="C166" s="145">
        <v>87000000</v>
      </c>
      <c r="D166" s="145">
        <v>-55000000</v>
      </c>
      <c r="E166" s="145">
        <v>-55000000</v>
      </c>
      <c r="F166" s="145">
        <v>32000000</v>
      </c>
      <c r="G166" s="145">
        <v>0</v>
      </c>
      <c r="H166" s="145">
        <v>32000000</v>
      </c>
      <c r="I166" s="145">
        <v>0</v>
      </c>
      <c r="J166" s="145">
        <v>0</v>
      </c>
      <c r="K166" s="146">
        <v>0</v>
      </c>
      <c r="L166" s="145">
        <v>0</v>
      </c>
      <c r="M166" s="145">
        <v>0</v>
      </c>
      <c r="N166" s="146">
        <v>0</v>
      </c>
    </row>
    <row r="167" spans="1:14" s="126" customFormat="1" ht="17.100000000000001" customHeight="1" x14ac:dyDescent="0.2">
      <c r="A167" s="143" t="s">
        <v>605</v>
      </c>
      <c r="B167" s="144" t="s">
        <v>606</v>
      </c>
      <c r="C167" s="145">
        <v>10000000</v>
      </c>
      <c r="D167" s="145">
        <v>0</v>
      </c>
      <c r="E167" s="145">
        <v>0</v>
      </c>
      <c r="F167" s="145">
        <v>10000000</v>
      </c>
      <c r="G167" s="145">
        <v>0</v>
      </c>
      <c r="H167" s="145">
        <v>10000000</v>
      </c>
      <c r="I167" s="145">
        <v>0</v>
      </c>
      <c r="J167" s="145">
        <v>1750905</v>
      </c>
      <c r="K167" s="146">
        <v>0.17509050000000001</v>
      </c>
      <c r="L167" s="145">
        <v>0</v>
      </c>
      <c r="M167" s="145">
        <v>1750905</v>
      </c>
      <c r="N167" s="146">
        <v>0.17509050000000001</v>
      </c>
    </row>
    <row r="168" spans="1:14" s="126" customFormat="1" ht="17.100000000000001" customHeight="1" x14ac:dyDescent="0.2">
      <c r="A168" s="143" t="s">
        <v>607</v>
      </c>
      <c r="B168" s="144" t="s">
        <v>608</v>
      </c>
      <c r="C168" s="145">
        <v>0</v>
      </c>
      <c r="D168" s="145">
        <v>75000000</v>
      </c>
      <c r="E168" s="145">
        <v>75000000</v>
      </c>
      <c r="F168" s="145">
        <v>75000000</v>
      </c>
      <c r="G168" s="145">
        <v>0</v>
      </c>
      <c r="H168" s="145">
        <v>75000000</v>
      </c>
      <c r="I168" s="145">
        <v>0</v>
      </c>
      <c r="J168" s="145">
        <v>0</v>
      </c>
      <c r="K168" s="146">
        <v>0</v>
      </c>
      <c r="L168" s="145">
        <v>0</v>
      </c>
      <c r="M168" s="145">
        <v>0</v>
      </c>
      <c r="N168" s="146">
        <v>0</v>
      </c>
    </row>
    <row r="169" spans="1:14" s="126" customFormat="1" ht="25.5" customHeight="1" x14ac:dyDescent="0.2">
      <c r="A169" s="143" t="s">
        <v>251</v>
      </c>
      <c r="B169" s="144" t="s">
        <v>252</v>
      </c>
      <c r="C169" s="145">
        <v>163000000</v>
      </c>
      <c r="D169" s="145">
        <v>-20500000</v>
      </c>
      <c r="E169" s="145">
        <v>-60500000</v>
      </c>
      <c r="F169" s="145">
        <v>102500000</v>
      </c>
      <c r="G169" s="145">
        <v>0</v>
      </c>
      <c r="H169" s="145">
        <v>102500000</v>
      </c>
      <c r="I169" s="145">
        <v>11404717</v>
      </c>
      <c r="J169" s="145">
        <v>41404717</v>
      </c>
      <c r="K169" s="146">
        <v>0.40394845853658501</v>
      </c>
      <c r="L169" s="145">
        <v>11404717</v>
      </c>
      <c r="M169" s="145">
        <v>21951467</v>
      </c>
      <c r="N169" s="146">
        <v>0.21416065365853701</v>
      </c>
    </row>
    <row r="170" spans="1:14" s="126" customFormat="1" ht="17.100000000000001" customHeight="1" x14ac:dyDescent="0.2">
      <c r="A170" s="143" t="s">
        <v>253</v>
      </c>
      <c r="B170" s="144" t="s">
        <v>254</v>
      </c>
      <c r="C170" s="145">
        <v>50000000</v>
      </c>
      <c r="D170" s="145">
        <v>0</v>
      </c>
      <c r="E170" s="145">
        <v>0</v>
      </c>
      <c r="F170" s="145">
        <v>50000000</v>
      </c>
      <c r="G170" s="145">
        <v>0</v>
      </c>
      <c r="H170" s="145">
        <v>50000000</v>
      </c>
      <c r="I170" s="145">
        <v>3690007</v>
      </c>
      <c r="J170" s="145">
        <v>33690007</v>
      </c>
      <c r="K170" s="146">
        <v>0.67380013999999999</v>
      </c>
      <c r="L170" s="145">
        <v>3690007</v>
      </c>
      <c r="M170" s="145">
        <v>14236757</v>
      </c>
      <c r="N170" s="146">
        <v>0.28473514</v>
      </c>
    </row>
    <row r="171" spans="1:14" s="126" customFormat="1" ht="17.100000000000001" customHeight="1" x14ac:dyDescent="0.2">
      <c r="A171" s="143" t="s">
        <v>609</v>
      </c>
      <c r="B171" s="144" t="s">
        <v>610</v>
      </c>
      <c r="C171" s="145">
        <v>20000000</v>
      </c>
      <c r="D171" s="145">
        <v>0</v>
      </c>
      <c r="E171" s="145">
        <v>0</v>
      </c>
      <c r="F171" s="145">
        <v>20000000</v>
      </c>
      <c r="G171" s="145">
        <v>0</v>
      </c>
      <c r="H171" s="145">
        <v>20000000</v>
      </c>
      <c r="I171" s="145">
        <v>0</v>
      </c>
      <c r="J171" s="145">
        <v>0</v>
      </c>
      <c r="K171" s="146">
        <v>0</v>
      </c>
      <c r="L171" s="145">
        <v>0</v>
      </c>
      <c r="M171" s="145">
        <v>0</v>
      </c>
      <c r="N171" s="146">
        <v>0</v>
      </c>
    </row>
    <row r="172" spans="1:14" s="126" customFormat="1" ht="17.100000000000001" customHeight="1" x14ac:dyDescent="0.2">
      <c r="A172" s="143" t="s">
        <v>611</v>
      </c>
      <c r="B172" s="144" t="s">
        <v>403</v>
      </c>
      <c r="C172" s="145">
        <v>80000000</v>
      </c>
      <c r="D172" s="145">
        <v>-20500000</v>
      </c>
      <c r="E172" s="145">
        <v>-60500000</v>
      </c>
      <c r="F172" s="145">
        <v>19500000</v>
      </c>
      <c r="G172" s="145">
        <v>0</v>
      </c>
      <c r="H172" s="145">
        <v>19500000</v>
      </c>
      <c r="I172" s="145">
        <v>0</v>
      </c>
      <c r="J172" s="145">
        <v>0</v>
      </c>
      <c r="K172" s="146">
        <v>0</v>
      </c>
      <c r="L172" s="145">
        <v>0</v>
      </c>
      <c r="M172" s="145">
        <v>0</v>
      </c>
      <c r="N172" s="146">
        <v>0</v>
      </c>
    </row>
    <row r="173" spans="1:14" s="126" customFormat="1" ht="17.100000000000001" customHeight="1" x14ac:dyDescent="0.2">
      <c r="A173" s="143" t="s">
        <v>255</v>
      </c>
      <c r="B173" s="144" t="s">
        <v>256</v>
      </c>
      <c r="C173" s="145">
        <v>13000000</v>
      </c>
      <c r="D173" s="145">
        <v>0</v>
      </c>
      <c r="E173" s="145">
        <v>0</v>
      </c>
      <c r="F173" s="145">
        <v>13000000</v>
      </c>
      <c r="G173" s="145">
        <v>0</v>
      </c>
      <c r="H173" s="145">
        <v>13000000</v>
      </c>
      <c r="I173" s="145">
        <v>7714710</v>
      </c>
      <c r="J173" s="145">
        <v>7714710</v>
      </c>
      <c r="K173" s="146">
        <v>0.593439230769231</v>
      </c>
      <c r="L173" s="145">
        <v>7714710</v>
      </c>
      <c r="M173" s="145">
        <v>7714710</v>
      </c>
      <c r="N173" s="146">
        <v>0.593439230769231</v>
      </c>
    </row>
    <row r="174" spans="1:14" s="126" customFormat="1" ht="17.100000000000001" customHeight="1" x14ac:dyDescent="0.2">
      <c r="A174" s="143" t="s">
        <v>257</v>
      </c>
      <c r="B174" s="144" t="s">
        <v>258</v>
      </c>
      <c r="C174" s="145">
        <v>1350000000</v>
      </c>
      <c r="D174" s="145">
        <v>0</v>
      </c>
      <c r="E174" s="145">
        <v>-25000000</v>
      </c>
      <c r="F174" s="145">
        <v>1325000000</v>
      </c>
      <c r="G174" s="145">
        <v>0</v>
      </c>
      <c r="H174" s="145">
        <v>1325000000</v>
      </c>
      <c r="I174" s="145">
        <v>0</v>
      </c>
      <c r="J174" s="145">
        <v>203036054</v>
      </c>
      <c r="K174" s="146">
        <v>0.15323475773584899</v>
      </c>
      <c r="L174" s="145">
        <v>69946719</v>
      </c>
      <c r="M174" s="145">
        <v>77012763</v>
      </c>
      <c r="N174" s="146">
        <v>5.8122840000000002E-2</v>
      </c>
    </row>
    <row r="175" spans="1:14" s="126" customFormat="1" ht="17.100000000000001" customHeight="1" x14ac:dyDescent="0.2">
      <c r="A175" s="143" t="s">
        <v>259</v>
      </c>
      <c r="B175" s="144" t="s">
        <v>260</v>
      </c>
      <c r="C175" s="145">
        <v>1000000000</v>
      </c>
      <c r="D175" s="145">
        <v>0</v>
      </c>
      <c r="E175" s="145">
        <v>0</v>
      </c>
      <c r="F175" s="145">
        <v>1000000000</v>
      </c>
      <c r="G175" s="145">
        <v>0</v>
      </c>
      <c r="H175" s="145">
        <v>1000000000</v>
      </c>
      <c r="I175" s="145">
        <v>0</v>
      </c>
      <c r="J175" s="145">
        <v>0</v>
      </c>
      <c r="K175" s="146">
        <v>0</v>
      </c>
      <c r="L175" s="145">
        <v>0</v>
      </c>
      <c r="M175" s="145">
        <v>0</v>
      </c>
      <c r="N175" s="146">
        <v>0</v>
      </c>
    </row>
    <row r="176" spans="1:14" s="126" customFormat="1" ht="17.100000000000001" customHeight="1" x14ac:dyDescent="0.2">
      <c r="A176" s="143" t="s">
        <v>261</v>
      </c>
      <c r="B176" s="144" t="s">
        <v>262</v>
      </c>
      <c r="C176" s="145">
        <v>40000000</v>
      </c>
      <c r="D176" s="145">
        <v>0</v>
      </c>
      <c r="E176" s="145">
        <v>3000000</v>
      </c>
      <c r="F176" s="145">
        <v>43000000</v>
      </c>
      <c r="G176" s="145">
        <v>0</v>
      </c>
      <c r="H176" s="145">
        <v>43000000</v>
      </c>
      <c r="I176" s="145">
        <v>0</v>
      </c>
      <c r="J176" s="145">
        <v>2154000</v>
      </c>
      <c r="K176" s="146">
        <v>5.0093023255814002E-2</v>
      </c>
      <c r="L176" s="145">
        <v>0</v>
      </c>
      <c r="M176" s="145">
        <v>2154000</v>
      </c>
      <c r="N176" s="146">
        <v>5.0093023255814002E-2</v>
      </c>
    </row>
    <row r="177" spans="1:14" s="126" customFormat="1" ht="17.100000000000001" customHeight="1" x14ac:dyDescent="0.2">
      <c r="A177" s="143" t="s">
        <v>263</v>
      </c>
      <c r="B177" s="144" t="s">
        <v>264</v>
      </c>
      <c r="C177" s="145">
        <v>250000000</v>
      </c>
      <c r="D177" s="145">
        <v>0</v>
      </c>
      <c r="E177" s="145">
        <v>0</v>
      </c>
      <c r="F177" s="145">
        <v>250000000</v>
      </c>
      <c r="G177" s="145">
        <v>0</v>
      </c>
      <c r="H177" s="145">
        <v>250000000</v>
      </c>
      <c r="I177" s="145">
        <v>0</v>
      </c>
      <c r="J177" s="145">
        <v>197970010</v>
      </c>
      <c r="K177" s="146">
        <v>0.79188004000000001</v>
      </c>
      <c r="L177" s="145">
        <v>69946719</v>
      </c>
      <c r="M177" s="145">
        <v>71946719</v>
      </c>
      <c r="N177" s="146">
        <v>0.28778687600000002</v>
      </c>
    </row>
    <row r="178" spans="1:14" s="126" customFormat="1" ht="17.100000000000001" customHeight="1" x14ac:dyDescent="0.2">
      <c r="A178" s="143" t="s">
        <v>612</v>
      </c>
      <c r="B178" s="144" t="s">
        <v>613</v>
      </c>
      <c r="C178" s="145">
        <v>60000000</v>
      </c>
      <c r="D178" s="145">
        <v>0</v>
      </c>
      <c r="E178" s="145">
        <v>-28000000</v>
      </c>
      <c r="F178" s="145">
        <v>32000000</v>
      </c>
      <c r="G178" s="145">
        <v>0</v>
      </c>
      <c r="H178" s="145">
        <v>32000000</v>
      </c>
      <c r="I178" s="145">
        <v>0</v>
      </c>
      <c r="J178" s="145">
        <v>2912044</v>
      </c>
      <c r="K178" s="146">
        <v>9.1001374999999995E-2</v>
      </c>
      <c r="L178" s="145">
        <v>0</v>
      </c>
      <c r="M178" s="145">
        <v>2912044</v>
      </c>
      <c r="N178" s="146">
        <v>9.1001374999999995E-2</v>
      </c>
    </row>
    <row r="179" spans="1:14" s="126" customFormat="1" ht="34.15" customHeight="1" x14ac:dyDescent="0.2">
      <c r="A179" s="143" t="s">
        <v>265</v>
      </c>
      <c r="B179" s="144" t="s">
        <v>266</v>
      </c>
      <c r="C179" s="145">
        <v>0</v>
      </c>
      <c r="D179" s="145">
        <v>0</v>
      </c>
      <c r="E179" s="145">
        <v>20000000</v>
      </c>
      <c r="F179" s="145">
        <v>20000000</v>
      </c>
      <c r="G179" s="145">
        <v>0</v>
      </c>
      <c r="H179" s="145">
        <v>20000000</v>
      </c>
      <c r="I179" s="145">
        <v>0</v>
      </c>
      <c r="J179" s="145">
        <v>5087250</v>
      </c>
      <c r="K179" s="146">
        <v>0.25436249999999999</v>
      </c>
      <c r="L179" s="145">
        <v>565250</v>
      </c>
      <c r="M179" s="145">
        <v>565250</v>
      </c>
      <c r="N179" s="146">
        <v>2.8262499999999999E-2</v>
      </c>
    </row>
    <row r="180" spans="1:14" s="126" customFormat="1" ht="25.5" customHeight="1" x14ac:dyDescent="0.2">
      <c r="A180" s="143" t="s">
        <v>614</v>
      </c>
      <c r="B180" s="144" t="s">
        <v>615</v>
      </c>
      <c r="C180" s="145">
        <v>0</v>
      </c>
      <c r="D180" s="145">
        <v>0</v>
      </c>
      <c r="E180" s="145">
        <v>20000000</v>
      </c>
      <c r="F180" s="145">
        <v>20000000</v>
      </c>
      <c r="G180" s="145">
        <v>0</v>
      </c>
      <c r="H180" s="145">
        <v>20000000</v>
      </c>
      <c r="I180" s="145">
        <v>0</v>
      </c>
      <c r="J180" s="145">
        <v>5087250</v>
      </c>
      <c r="K180" s="146">
        <v>0.25436249999999999</v>
      </c>
      <c r="L180" s="145">
        <v>565250</v>
      </c>
      <c r="M180" s="145">
        <v>565250</v>
      </c>
      <c r="N180" s="146">
        <v>2.8262499999999999E-2</v>
      </c>
    </row>
    <row r="181" spans="1:14" s="126" customFormat="1" ht="25.5" customHeight="1" x14ac:dyDescent="0.2">
      <c r="A181" s="143" t="s">
        <v>271</v>
      </c>
      <c r="B181" s="144" t="s">
        <v>272</v>
      </c>
      <c r="C181" s="145">
        <v>204000000</v>
      </c>
      <c r="D181" s="145">
        <v>-25500000</v>
      </c>
      <c r="E181" s="145">
        <v>-36500000</v>
      </c>
      <c r="F181" s="145">
        <v>167500000</v>
      </c>
      <c r="G181" s="145">
        <v>0</v>
      </c>
      <c r="H181" s="145">
        <v>167500000</v>
      </c>
      <c r="I181" s="145">
        <v>5500000</v>
      </c>
      <c r="J181" s="145">
        <v>31325453</v>
      </c>
      <c r="K181" s="146">
        <v>0.18701762985074599</v>
      </c>
      <c r="L181" s="145">
        <v>0</v>
      </c>
      <c r="M181" s="145">
        <v>21402227</v>
      </c>
      <c r="N181" s="146">
        <v>0.127774489552239</v>
      </c>
    </row>
    <row r="182" spans="1:14" s="126" customFormat="1" ht="25.5" customHeight="1" x14ac:dyDescent="0.2">
      <c r="A182" s="143" t="s">
        <v>616</v>
      </c>
      <c r="B182" s="144" t="s">
        <v>617</v>
      </c>
      <c r="C182" s="145">
        <v>140000000</v>
      </c>
      <c r="D182" s="145">
        <v>-31000000</v>
      </c>
      <c r="E182" s="145">
        <v>-42000000</v>
      </c>
      <c r="F182" s="145">
        <v>98000000</v>
      </c>
      <c r="G182" s="145">
        <v>0</v>
      </c>
      <c r="H182" s="145">
        <v>98000000</v>
      </c>
      <c r="I182" s="145">
        <v>0</v>
      </c>
      <c r="J182" s="145">
        <v>0</v>
      </c>
      <c r="K182" s="146">
        <v>0</v>
      </c>
      <c r="L182" s="145">
        <v>0</v>
      </c>
      <c r="M182" s="145">
        <v>0</v>
      </c>
      <c r="N182" s="146">
        <v>0</v>
      </c>
    </row>
    <row r="183" spans="1:14" s="126" customFormat="1" ht="25.5" customHeight="1" x14ac:dyDescent="0.2">
      <c r="A183" s="143" t="s">
        <v>273</v>
      </c>
      <c r="B183" s="144" t="s">
        <v>274</v>
      </c>
      <c r="C183" s="145">
        <v>64000000</v>
      </c>
      <c r="D183" s="145">
        <v>0</v>
      </c>
      <c r="E183" s="145">
        <v>0</v>
      </c>
      <c r="F183" s="145">
        <v>64000000</v>
      </c>
      <c r="G183" s="145">
        <v>0</v>
      </c>
      <c r="H183" s="145">
        <v>64000000</v>
      </c>
      <c r="I183" s="145">
        <v>0</v>
      </c>
      <c r="J183" s="145">
        <v>25825453</v>
      </c>
      <c r="K183" s="146">
        <v>0.40352270312499999</v>
      </c>
      <c r="L183" s="145">
        <v>0</v>
      </c>
      <c r="M183" s="145">
        <v>21402227</v>
      </c>
      <c r="N183" s="146">
        <v>0.334409796875</v>
      </c>
    </row>
    <row r="184" spans="1:14" s="126" customFormat="1" ht="34.15" customHeight="1" x14ac:dyDescent="0.2">
      <c r="A184" s="143" t="s">
        <v>618</v>
      </c>
      <c r="B184" s="144" t="s">
        <v>619</v>
      </c>
      <c r="C184" s="145">
        <v>0</v>
      </c>
      <c r="D184" s="145">
        <v>5500000</v>
      </c>
      <c r="E184" s="145">
        <v>5500000</v>
      </c>
      <c r="F184" s="145">
        <v>5500000</v>
      </c>
      <c r="G184" s="145">
        <v>0</v>
      </c>
      <c r="H184" s="145">
        <v>5500000</v>
      </c>
      <c r="I184" s="145">
        <v>5500000</v>
      </c>
      <c r="J184" s="145">
        <v>5500000</v>
      </c>
      <c r="K184" s="146">
        <v>1</v>
      </c>
      <c r="L184" s="145">
        <v>0</v>
      </c>
      <c r="M184" s="145">
        <v>0</v>
      </c>
      <c r="N184" s="146">
        <v>0</v>
      </c>
    </row>
    <row r="185" spans="1:14" s="126" customFormat="1" ht="25.5" customHeight="1" x14ac:dyDescent="0.2">
      <c r="A185" s="143" t="s">
        <v>275</v>
      </c>
      <c r="B185" s="144" t="s">
        <v>276</v>
      </c>
      <c r="C185" s="145">
        <v>1554600000</v>
      </c>
      <c r="D185" s="145">
        <v>156000000</v>
      </c>
      <c r="E185" s="145">
        <v>606000000</v>
      </c>
      <c r="F185" s="145">
        <v>2160600000</v>
      </c>
      <c r="G185" s="145">
        <v>0</v>
      </c>
      <c r="H185" s="145">
        <v>2160600000</v>
      </c>
      <c r="I185" s="145">
        <v>92800000</v>
      </c>
      <c r="J185" s="145">
        <v>1497958176</v>
      </c>
      <c r="K185" s="146">
        <v>0.69330657039711197</v>
      </c>
      <c r="L185" s="145">
        <v>131015830</v>
      </c>
      <c r="M185" s="145">
        <v>583351828</v>
      </c>
      <c r="N185" s="146">
        <v>0.26999529204850498</v>
      </c>
    </row>
    <row r="186" spans="1:14" s="126" customFormat="1" ht="42.6" customHeight="1" x14ac:dyDescent="0.2">
      <c r="A186" s="143" t="s">
        <v>277</v>
      </c>
      <c r="B186" s="144" t="s">
        <v>278</v>
      </c>
      <c r="C186" s="145">
        <v>1000000000</v>
      </c>
      <c r="D186" s="145">
        <v>154000000</v>
      </c>
      <c r="E186" s="145">
        <v>404000000</v>
      </c>
      <c r="F186" s="145">
        <v>1404000000</v>
      </c>
      <c r="G186" s="145">
        <v>0</v>
      </c>
      <c r="H186" s="145">
        <v>1404000000</v>
      </c>
      <c r="I186" s="145">
        <v>90800000</v>
      </c>
      <c r="J186" s="145">
        <v>1272746724</v>
      </c>
      <c r="K186" s="146">
        <v>0.90651476068376102</v>
      </c>
      <c r="L186" s="145">
        <v>115775000</v>
      </c>
      <c r="M186" s="145">
        <v>553589666</v>
      </c>
      <c r="N186" s="146">
        <v>0.39429463390313402</v>
      </c>
    </row>
    <row r="187" spans="1:14" s="126" customFormat="1" ht="25.5" customHeight="1" x14ac:dyDescent="0.2">
      <c r="A187" s="143" t="s">
        <v>279</v>
      </c>
      <c r="B187" s="144" t="s">
        <v>280</v>
      </c>
      <c r="C187" s="145">
        <v>1000000000</v>
      </c>
      <c r="D187" s="145">
        <v>154000000</v>
      </c>
      <c r="E187" s="145">
        <v>404000000</v>
      </c>
      <c r="F187" s="145">
        <v>1404000000</v>
      </c>
      <c r="G187" s="145">
        <v>0</v>
      </c>
      <c r="H187" s="145">
        <v>1404000000</v>
      </c>
      <c r="I187" s="145">
        <v>90800000</v>
      </c>
      <c r="J187" s="145">
        <v>1272746724</v>
      </c>
      <c r="K187" s="146">
        <v>0.90651476068376102</v>
      </c>
      <c r="L187" s="145">
        <v>115775000</v>
      </c>
      <c r="M187" s="145">
        <v>553589666</v>
      </c>
      <c r="N187" s="146">
        <v>0.39429463390313402</v>
      </c>
    </row>
    <row r="188" spans="1:14" s="126" customFormat="1" ht="17.100000000000001" customHeight="1" x14ac:dyDescent="0.2">
      <c r="A188" s="143" t="s">
        <v>281</v>
      </c>
      <c r="B188" s="144" t="s">
        <v>282</v>
      </c>
      <c r="C188" s="145">
        <v>103000000</v>
      </c>
      <c r="D188" s="145">
        <v>0</v>
      </c>
      <c r="E188" s="145">
        <v>31000000</v>
      </c>
      <c r="F188" s="145">
        <v>134000000</v>
      </c>
      <c r="G188" s="145">
        <v>0</v>
      </c>
      <c r="H188" s="145">
        <v>134000000</v>
      </c>
      <c r="I188" s="145">
        <v>0</v>
      </c>
      <c r="J188" s="145">
        <v>0</v>
      </c>
      <c r="K188" s="146">
        <v>0</v>
      </c>
      <c r="L188" s="145">
        <v>0</v>
      </c>
      <c r="M188" s="145">
        <v>0</v>
      </c>
      <c r="N188" s="146">
        <v>0</v>
      </c>
    </row>
    <row r="189" spans="1:14" s="126" customFormat="1" ht="25.5" customHeight="1" x14ac:dyDescent="0.2">
      <c r="A189" s="143" t="s">
        <v>620</v>
      </c>
      <c r="B189" s="144" t="s">
        <v>621</v>
      </c>
      <c r="C189" s="145">
        <v>0</v>
      </c>
      <c r="D189" s="145">
        <v>0</v>
      </c>
      <c r="E189" s="145">
        <v>31000000</v>
      </c>
      <c r="F189" s="145">
        <v>31000000</v>
      </c>
      <c r="G189" s="145">
        <v>0</v>
      </c>
      <c r="H189" s="145">
        <v>31000000</v>
      </c>
      <c r="I189" s="145">
        <v>0</v>
      </c>
      <c r="J189" s="145">
        <v>0</v>
      </c>
      <c r="K189" s="146">
        <v>0</v>
      </c>
      <c r="L189" s="145">
        <v>0</v>
      </c>
      <c r="M189" s="145">
        <v>0</v>
      </c>
      <c r="N189" s="146">
        <v>0</v>
      </c>
    </row>
    <row r="190" spans="1:14" s="126" customFormat="1" ht="25.5" customHeight="1" x14ac:dyDescent="0.2">
      <c r="A190" s="143" t="s">
        <v>622</v>
      </c>
      <c r="B190" s="144" t="s">
        <v>623</v>
      </c>
      <c r="C190" s="145">
        <v>103000000</v>
      </c>
      <c r="D190" s="145">
        <v>0</v>
      </c>
      <c r="E190" s="145">
        <v>0</v>
      </c>
      <c r="F190" s="145">
        <v>103000000</v>
      </c>
      <c r="G190" s="145">
        <v>0</v>
      </c>
      <c r="H190" s="145">
        <v>103000000</v>
      </c>
      <c r="I190" s="145">
        <v>0</v>
      </c>
      <c r="J190" s="145">
        <v>0</v>
      </c>
      <c r="K190" s="146">
        <v>0</v>
      </c>
      <c r="L190" s="145">
        <v>0</v>
      </c>
      <c r="M190" s="145">
        <v>0</v>
      </c>
      <c r="N190" s="146">
        <v>0</v>
      </c>
    </row>
    <row r="191" spans="1:14" s="126" customFormat="1" ht="25.5" customHeight="1" x14ac:dyDescent="0.2">
      <c r="A191" s="143" t="s">
        <v>285</v>
      </c>
      <c r="B191" s="144" t="s">
        <v>286</v>
      </c>
      <c r="C191" s="145">
        <v>134000000</v>
      </c>
      <c r="D191" s="145">
        <v>0</v>
      </c>
      <c r="E191" s="145">
        <v>0</v>
      </c>
      <c r="F191" s="145">
        <v>134000000</v>
      </c>
      <c r="G191" s="145">
        <v>0</v>
      </c>
      <c r="H191" s="145">
        <v>134000000</v>
      </c>
      <c r="I191" s="145">
        <v>0</v>
      </c>
      <c r="J191" s="145">
        <v>69501131</v>
      </c>
      <c r="K191" s="146">
        <v>0.518665156716418</v>
      </c>
      <c r="L191" s="145">
        <v>0</v>
      </c>
      <c r="M191" s="145">
        <v>11673726</v>
      </c>
      <c r="N191" s="146">
        <v>8.7117358208955206E-2</v>
      </c>
    </row>
    <row r="192" spans="1:14" s="126" customFormat="1" ht="17.100000000000001" customHeight="1" x14ac:dyDescent="0.2">
      <c r="A192" s="143" t="s">
        <v>287</v>
      </c>
      <c r="B192" s="144" t="s">
        <v>288</v>
      </c>
      <c r="C192" s="145">
        <v>134000000</v>
      </c>
      <c r="D192" s="145">
        <v>0</v>
      </c>
      <c r="E192" s="145">
        <v>0</v>
      </c>
      <c r="F192" s="145">
        <v>134000000</v>
      </c>
      <c r="G192" s="145">
        <v>0</v>
      </c>
      <c r="H192" s="145">
        <v>134000000</v>
      </c>
      <c r="I192" s="145">
        <v>0</v>
      </c>
      <c r="J192" s="145">
        <v>69501131</v>
      </c>
      <c r="K192" s="146">
        <v>0.518665156716418</v>
      </c>
      <c r="L192" s="145">
        <v>0</v>
      </c>
      <c r="M192" s="145">
        <v>11673726</v>
      </c>
      <c r="N192" s="146">
        <v>8.7117358208955206E-2</v>
      </c>
    </row>
    <row r="193" spans="1:14" s="126" customFormat="1" ht="34.15" customHeight="1" x14ac:dyDescent="0.2">
      <c r="A193" s="143" t="s">
        <v>289</v>
      </c>
      <c r="B193" s="144" t="s">
        <v>290</v>
      </c>
      <c r="C193" s="145">
        <v>3600000</v>
      </c>
      <c r="D193" s="145">
        <v>2000000</v>
      </c>
      <c r="E193" s="145">
        <v>2000000</v>
      </c>
      <c r="F193" s="145">
        <v>5600000</v>
      </c>
      <c r="G193" s="145">
        <v>0</v>
      </c>
      <c r="H193" s="145">
        <v>5600000</v>
      </c>
      <c r="I193" s="145">
        <v>2000000</v>
      </c>
      <c r="J193" s="145">
        <v>5600000</v>
      </c>
      <c r="K193" s="146">
        <v>1</v>
      </c>
      <c r="L193" s="145">
        <v>1153650</v>
      </c>
      <c r="M193" s="145">
        <v>3563530</v>
      </c>
      <c r="N193" s="146">
        <v>0.63634464285714298</v>
      </c>
    </row>
    <row r="194" spans="1:14" s="126" customFormat="1" ht="25.5" customHeight="1" x14ac:dyDescent="0.2">
      <c r="A194" s="143" t="s">
        <v>624</v>
      </c>
      <c r="B194" s="144" t="s">
        <v>625</v>
      </c>
      <c r="C194" s="145">
        <v>3600000</v>
      </c>
      <c r="D194" s="145">
        <v>2000000</v>
      </c>
      <c r="E194" s="145">
        <v>2000000</v>
      </c>
      <c r="F194" s="145">
        <v>5600000</v>
      </c>
      <c r="G194" s="145">
        <v>0</v>
      </c>
      <c r="H194" s="145">
        <v>5600000</v>
      </c>
      <c r="I194" s="145">
        <v>2000000</v>
      </c>
      <c r="J194" s="145">
        <v>5600000</v>
      </c>
      <c r="K194" s="146">
        <v>1</v>
      </c>
      <c r="L194" s="145">
        <v>1153650</v>
      </c>
      <c r="M194" s="145">
        <v>3563530</v>
      </c>
      <c r="N194" s="146">
        <v>0.63634464285714298</v>
      </c>
    </row>
    <row r="195" spans="1:14" s="126" customFormat="1" ht="17.100000000000001" customHeight="1" x14ac:dyDescent="0.2">
      <c r="A195" s="143" t="s">
        <v>293</v>
      </c>
      <c r="B195" s="144" t="s">
        <v>294</v>
      </c>
      <c r="C195" s="145">
        <v>314000000</v>
      </c>
      <c r="D195" s="145">
        <v>0</v>
      </c>
      <c r="E195" s="145">
        <v>169000000</v>
      </c>
      <c r="F195" s="145">
        <v>483000000</v>
      </c>
      <c r="G195" s="145">
        <v>0</v>
      </c>
      <c r="H195" s="145">
        <v>483000000</v>
      </c>
      <c r="I195" s="145">
        <v>0</v>
      </c>
      <c r="J195" s="145">
        <v>150110321</v>
      </c>
      <c r="K195" s="146">
        <v>0.310787414078675</v>
      </c>
      <c r="L195" s="145">
        <v>14087180</v>
      </c>
      <c r="M195" s="145">
        <v>14524906</v>
      </c>
      <c r="N195" s="146">
        <v>3.0072269151138701E-2</v>
      </c>
    </row>
    <row r="196" spans="1:14" s="126" customFormat="1" ht="17.100000000000001" customHeight="1" x14ac:dyDescent="0.2">
      <c r="A196" s="143" t="s">
        <v>295</v>
      </c>
      <c r="B196" s="144" t="s">
        <v>296</v>
      </c>
      <c r="C196" s="145">
        <v>314000000</v>
      </c>
      <c r="D196" s="145">
        <v>0</v>
      </c>
      <c r="E196" s="145">
        <v>169000000</v>
      </c>
      <c r="F196" s="145">
        <v>483000000</v>
      </c>
      <c r="G196" s="145">
        <v>0</v>
      </c>
      <c r="H196" s="145">
        <v>483000000</v>
      </c>
      <c r="I196" s="145">
        <v>0</v>
      </c>
      <c r="J196" s="145">
        <v>150110321</v>
      </c>
      <c r="K196" s="146">
        <v>0.310787414078675</v>
      </c>
      <c r="L196" s="145">
        <v>14087180</v>
      </c>
      <c r="M196" s="145">
        <v>14524906</v>
      </c>
      <c r="N196" s="146">
        <v>3.0072269151138701E-2</v>
      </c>
    </row>
    <row r="197" spans="1:14" s="126" customFormat="1" ht="17.100000000000001" customHeight="1" x14ac:dyDescent="0.2">
      <c r="A197" s="143" t="s">
        <v>626</v>
      </c>
      <c r="B197" s="144" t="s">
        <v>627</v>
      </c>
      <c r="C197" s="145">
        <v>0</v>
      </c>
      <c r="D197" s="145">
        <v>12500000</v>
      </c>
      <c r="E197" s="145">
        <v>12500000</v>
      </c>
      <c r="F197" s="145">
        <v>12500000</v>
      </c>
      <c r="G197" s="145">
        <v>0</v>
      </c>
      <c r="H197" s="145">
        <v>12500000</v>
      </c>
      <c r="I197" s="145">
        <v>4758208</v>
      </c>
      <c r="J197" s="145">
        <v>4758208</v>
      </c>
      <c r="K197" s="146">
        <v>0.38065663999999999</v>
      </c>
      <c r="L197" s="145">
        <v>0</v>
      </c>
      <c r="M197" s="145">
        <v>0</v>
      </c>
      <c r="N197" s="146">
        <v>0</v>
      </c>
    </row>
    <row r="198" spans="1:14" s="126" customFormat="1" ht="17.100000000000001" customHeight="1" x14ac:dyDescent="0.2">
      <c r="A198" s="143" t="s">
        <v>299</v>
      </c>
      <c r="B198" s="144" t="s">
        <v>300</v>
      </c>
      <c r="C198" s="145">
        <v>301742153000</v>
      </c>
      <c r="D198" s="145">
        <v>0</v>
      </c>
      <c r="E198" s="145">
        <v>0</v>
      </c>
      <c r="F198" s="145">
        <v>301742153000</v>
      </c>
      <c r="G198" s="145">
        <v>0</v>
      </c>
      <c r="H198" s="145">
        <v>301742153000</v>
      </c>
      <c r="I198" s="145">
        <v>-2000000000</v>
      </c>
      <c r="J198" s="145">
        <v>299742153000</v>
      </c>
      <c r="K198" s="146">
        <v>0.99337182432048199</v>
      </c>
      <c r="L198" s="145">
        <v>26180237440</v>
      </c>
      <c r="M198" s="145">
        <v>124045766050</v>
      </c>
      <c r="N198" s="146">
        <v>0.41109856483989499</v>
      </c>
    </row>
    <row r="199" spans="1:14" s="126" customFormat="1" ht="17.100000000000001" customHeight="1" x14ac:dyDescent="0.2">
      <c r="A199" s="143" t="s">
        <v>302</v>
      </c>
      <c r="B199" s="144" t="s">
        <v>303</v>
      </c>
      <c r="C199" s="145">
        <v>301742153000</v>
      </c>
      <c r="D199" s="145">
        <v>0</v>
      </c>
      <c r="E199" s="145">
        <v>0</v>
      </c>
      <c r="F199" s="145">
        <v>301742153000</v>
      </c>
      <c r="G199" s="145">
        <v>0</v>
      </c>
      <c r="H199" s="145">
        <v>301742153000</v>
      </c>
      <c r="I199" s="145">
        <v>-2000000000</v>
      </c>
      <c r="J199" s="145">
        <v>299742153000</v>
      </c>
      <c r="K199" s="146">
        <v>0.99337182432048199</v>
      </c>
      <c r="L199" s="145">
        <v>26180237440</v>
      </c>
      <c r="M199" s="145">
        <v>124045766050</v>
      </c>
      <c r="N199" s="146">
        <v>0.41109856483989499</v>
      </c>
    </row>
    <row r="200" spans="1:14" s="126" customFormat="1" ht="17.100000000000001" customHeight="1" x14ac:dyDescent="0.2">
      <c r="A200" s="143" t="s">
        <v>304</v>
      </c>
      <c r="B200" s="144" t="s">
        <v>305</v>
      </c>
      <c r="C200" s="145">
        <v>301742153000</v>
      </c>
      <c r="D200" s="145">
        <v>0</v>
      </c>
      <c r="E200" s="145">
        <v>0</v>
      </c>
      <c r="F200" s="145">
        <v>301742153000</v>
      </c>
      <c r="G200" s="145">
        <v>0</v>
      </c>
      <c r="H200" s="145">
        <v>301742153000</v>
      </c>
      <c r="I200" s="145">
        <v>-2000000000</v>
      </c>
      <c r="J200" s="145">
        <v>299742153000</v>
      </c>
      <c r="K200" s="146">
        <v>0.99337182432048199</v>
      </c>
      <c r="L200" s="145">
        <v>26180237440</v>
      </c>
      <c r="M200" s="145">
        <v>124045766050</v>
      </c>
      <c r="N200" s="146">
        <v>0.41109856483989499</v>
      </c>
    </row>
    <row r="201" spans="1:14" s="126" customFormat="1" ht="17.100000000000001" customHeight="1" x14ac:dyDescent="0.2">
      <c r="A201" s="143" t="s">
        <v>306</v>
      </c>
      <c r="B201" s="144" t="s">
        <v>307</v>
      </c>
      <c r="C201" s="145">
        <v>301742153000</v>
      </c>
      <c r="D201" s="145">
        <v>0</v>
      </c>
      <c r="E201" s="145">
        <v>0</v>
      </c>
      <c r="F201" s="145">
        <v>301742153000</v>
      </c>
      <c r="G201" s="145">
        <v>0</v>
      </c>
      <c r="H201" s="145">
        <v>301742153000</v>
      </c>
      <c r="I201" s="145">
        <v>-2000000000</v>
      </c>
      <c r="J201" s="145">
        <v>299742153000</v>
      </c>
      <c r="K201" s="146">
        <v>0.99337182432048199</v>
      </c>
      <c r="L201" s="145">
        <v>26180237440</v>
      </c>
      <c r="M201" s="145">
        <v>124045766050</v>
      </c>
      <c r="N201" s="146">
        <v>0.41109856483989499</v>
      </c>
    </row>
    <row r="202" spans="1:14" s="126" customFormat="1" ht="17.100000000000001" customHeight="1" x14ac:dyDescent="0.2">
      <c r="A202" s="143" t="s">
        <v>308</v>
      </c>
      <c r="B202" s="144" t="s">
        <v>309</v>
      </c>
      <c r="C202" s="145">
        <v>227568591000</v>
      </c>
      <c r="D202" s="145">
        <v>0</v>
      </c>
      <c r="E202" s="145">
        <v>0</v>
      </c>
      <c r="F202" s="145">
        <v>227568591000</v>
      </c>
      <c r="G202" s="145">
        <v>0</v>
      </c>
      <c r="H202" s="145">
        <v>227568591000</v>
      </c>
      <c r="I202" s="145">
        <v>4585212185</v>
      </c>
      <c r="J202" s="145">
        <v>136612843688</v>
      </c>
      <c r="K202" s="146">
        <v>0.60031502189157604</v>
      </c>
      <c r="L202" s="145">
        <v>15333447923</v>
      </c>
      <c r="M202" s="145">
        <v>54114606784</v>
      </c>
      <c r="N202" s="146">
        <v>0.23779470860282301</v>
      </c>
    </row>
    <row r="203" spans="1:14" s="126" customFormat="1" ht="17.100000000000001" customHeight="1" x14ac:dyDescent="0.2">
      <c r="A203" s="143" t="s">
        <v>311</v>
      </c>
      <c r="B203" s="144" t="s">
        <v>312</v>
      </c>
      <c r="C203" s="145">
        <v>227568591000</v>
      </c>
      <c r="D203" s="145">
        <v>0</v>
      </c>
      <c r="E203" s="145">
        <v>0</v>
      </c>
      <c r="F203" s="145">
        <v>227568591000</v>
      </c>
      <c r="G203" s="145">
        <v>0</v>
      </c>
      <c r="H203" s="145">
        <v>227568591000</v>
      </c>
      <c r="I203" s="145">
        <v>4585212185</v>
      </c>
      <c r="J203" s="145">
        <v>136612843688</v>
      </c>
      <c r="K203" s="146">
        <v>0.60031502189157604</v>
      </c>
      <c r="L203" s="145">
        <v>15333447923</v>
      </c>
      <c r="M203" s="145">
        <v>54114606784</v>
      </c>
      <c r="N203" s="146">
        <v>0.23779470860282301</v>
      </c>
    </row>
    <row r="204" spans="1:14" s="126" customFormat="1" ht="17.100000000000001" customHeight="1" x14ac:dyDescent="0.2">
      <c r="A204" s="143" t="s">
        <v>313</v>
      </c>
      <c r="B204" s="144" t="s">
        <v>314</v>
      </c>
      <c r="C204" s="145">
        <v>227568591000</v>
      </c>
      <c r="D204" s="145">
        <v>0</v>
      </c>
      <c r="E204" s="145">
        <v>0</v>
      </c>
      <c r="F204" s="145">
        <v>227568591000</v>
      </c>
      <c r="G204" s="145">
        <v>0</v>
      </c>
      <c r="H204" s="145">
        <v>227568591000</v>
      </c>
      <c r="I204" s="145">
        <v>4585212185</v>
      </c>
      <c r="J204" s="145">
        <v>136612843688</v>
      </c>
      <c r="K204" s="146">
        <v>0.60031502189157604</v>
      </c>
      <c r="L204" s="145">
        <v>15333447923</v>
      </c>
      <c r="M204" s="145">
        <v>54114606784</v>
      </c>
      <c r="N204" s="146">
        <v>0.23779470860282301</v>
      </c>
    </row>
    <row r="205" spans="1:14" s="126" customFormat="1" ht="17.100000000000001" customHeight="1" x14ac:dyDescent="0.2">
      <c r="A205" s="143" t="s">
        <v>315</v>
      </c>
      <c r="B205" s="144" t="s">
        <v>316</v>
      </c>
      <c r="C205" s="145">
        <v>9095419000</v>
      </c>
      <c r="D205" s="145">
        <v>0</v>
      </c>
      <c r="E205" s="145">
        <v>0</v>
      </c>
      <c r="F205" s="145">
        <v>9095419000</v>
      </c>
      <c r="G205" s="145">
        <v>0</v>
      </c>
      <c r="H205" s="145">
        <v>9095419000</v>
      </c>
      <c r="I205" s="145">
        <v>66726667</v>
      </c>
      <c r="J205" s="145">
        <v>1535640292</v>
      </c>
      <c r="K205" s="146">
        <v>0.168836673934428</v>
      </c>
      <c r="L205" s="145">
        <v>145166666</v>
      </c>
      <c r="M205" s="145">
        <v>1100735370</v>
      </c>
      <c r="N205" s="146">
        <v>0.121020853464805</v>
      </c>
    </row>
    <row r="206" spans="1:14" s="126" customFormat="1" ht="17.100000000000001" customHeight="1" x14ac:dyDescent="0.2">
      <c r="A206" s="143" t="s">
        <v>317</v>
      </c>
      <c r="B206" s="144" t="s">
        <v>318</v>
      </c>
      <c r="C206" s="145">
        <v>9095419000</v>
      </c>
      <c r="D206" s="145">
        <v>0</v>
      </c>
      <c r="E206" s="145">
        <v>0</v>
      </c>
      <c r="F206" s="145">
        <v>9095419000</v>
      </c>
      <c r="G206" s="145">
        <v>0</v>
      </c>
      <c r="H206" s="145">
        <v>9095419000</v>
      </c>
      <c r="I206" s="145">
        <v>66726667</v>
      </c>
      <c r="J206" s="145">
        <v>1535640292</v>
      </c>
      <c r="K206" s="146">
        <v>0.168836673934428</v>
      </c>
      <c r="L206" s="145">
        <v>145166666</v>
      </c>
      <c r="M206" s="145">
        <v>1100735370</v>
      </c>
      <c r="N206" s="146">
        <v>0.121020853464805</v>
      </c>
    </row>
    <row r="207" spans="1:14" s="126" customFormat="1" ht="34.15" customHeight="1" x14ac:dyDescent="0.2">
      <c r="A207" s="143" t="s">
        <v>319</v>
      </c>
      <c r="B207" s="144" t="s">
        <v>320</v>
      </c>
      <c r="C207" s="145">
        <v>9095419000</v>
      </c>
      <c r="D207" s="145">
        <v>0</v>
      </c>
      <c r="E207" s="145">
        <v>0</v>
      </c>
      <c r="F207" s="145">
        <v>9095419000</v>
      </c>
      <c r="G207" s="145">
        <v>0</v>
      </c>
      <c r="H207" s="145">
        <v>9095419000</v>
      </c>
      <c r="I207" s="145">
        <v>66726667</v>
      </c>
      <c r="J207" s="145">
        <v>1535640292</v>
      </c>
      <c r="K207" s="146">
        <v>0.168836673934428</v>
      </c>
      <c r="L207" s="145">
        <v>145166666</v>
      </c>
      <c r="M207" s="145">
        <v>1100735370</v>
      </c>
      <c r="N207" s="146">
        <v>0.121020853464805</v>
      </c>
    </row>
    <row r="208" spans="1:14" s="126" customFormat="1" ht="17.100000000000001" customHeight="1" x14ac:dyDescent="0.2">
      <c r="A208" s="143" t="s">
        <v>333</v>
      </c>
      <c r="B208" s="144" t="s">
        <v>334</v>
      </c>
      <c r="C208" s="145">
        <v>10600000000</v>
      </c>
      <c r="D208" s="145">
        <v>0</v>
      </c>
      <c r="E208" s="145">
        <v>2500000000</v>
      </c>
      <c r="F208" s="145">
        <v>13100000000</v>
      </c>
      <c r="G208" s="145">
        <v>0</v>
      </c>
      <c r="H208" s="145">
        <v>13100000000</v>
      </c>
      <c r="I208" s="145">
        <v>325763333</v>
      </c>
      <c r="J208" s="145">
        <v>10480078333</v>
      </c>
      <c r="K208" s="146">
        <v>0.80000597961832098</v>
      </c>
      <c r="L208" s="145">
        <v>1444877167</v>
      </c>
      <c r="M208" s="145">
        <v>2261483831</v>
      </c>
      <c r="N208" s="146">
        <v>0.17263235351145001</v>
      </c>
    </row>
    <row r="209" spans="1:14" s="126" customFormat="1" ht="25.5" customHeight="1" x14ac:dyDescent="0.2">
      <c r="A209" s="143" t="s">
        <v>335</v>
      </c>
      <c r="B209" s="144" t="s">
        <v>336</v>
      </c>
      <c r="C209" s="145">
        <v>10600000000</v>
      </c>
      <c r="D209" s="145">
        <v>0</v>
      </c>
      <c r="E209" s="145">
        <v>2500000000</v>
      </c>
      <c r="F209" s="145">
        <v>13100000000</v>
      </c>
      <c r="G209" s="145">
        <v>0</v>
      </c>
      <c r="H209" s="145">
        <v>13100000000</v>
      </c>
      <c r="I209" s="145">
        <v>325763333</v>
      </c>
      <c r="J209" s="145">
        <v>10480078333</v>
      </c>
      <c r="K209" s="146">
        <v>0.80000597961832098</v>
      </c>
      <c r="L209" s="145">
        <v>1444877167</v>
      </c>
      <c r="M209" s="145">
        <v>2261483831</v>
      </c>
      <c r="N209" s="146">
        <v>0.17263235351145001</v>
      </c>
    </row>
    <row r="210" spans="1:14" s="126" customFormat="1" ht="34.15" customHeight="1" x14ac:dyDescent="0.2">
      <c r="A210" s="143" t="s">
        <v>337</v>
      </c>
      <c r="B210" s="144" t="s">
        <v>338</v>
      </c>
      <c r="C210" s="145">
        <v>10600000000</v>
      </c>
      <c r="D210" s="145">
        <v>0</v>
      </c>
      <c r="E210" s="145">
        <v>2500000000</v>
      </c>
      <c r="F210" s="145">
        <v>13100000000</v>
      </c>
      <c r="G210" s="145">
        <v>0</v>
      </c>
      <c r="H210" s="145">
        <v>13100000000</v>
      </c>
      <c r="I210" s="145">
        <v>325763333</v>
      </c>
      <c r="J210" s="145">
        <v>10480078333</v>
      </c>
      <c r="K210" s="146">
        <v>0.80000597961832098</v>
      </c>
      <c r="L210" s="145">
        <v>1444877167</v>
      </c>
      <c r="M210" s="145">
        <v>2261483831</v>
      </c>
      <c r="N210" s="146">
        <v>0.17263235351145001</v>
      </c>
    </row>
    <row r="211" spans="1:14" s="126" customFormat="1" ht="17.100000000000001" customHeight="1" x14ac:dyDescent="0.2">
      <c r="A211" s="143" t="s">
        <v>344</v>
      </c>
      <c r="B211" s="144" t="s">
        <v>345</v>
      </c>
      <c r="C211" s="145">
        <v>197433172000</v>
      </c>
      <c r="D211" s="145">
        <v>0</v>
      </c>
      <c r="E211" s="145">
        <v>-2500000000</v>
      </c>
      <c r="F211" s="145">
        <v>194933172000</v>
      </c>
      <c r="G211" s="145">
        <v>0</v>
      </c>
      <c r="H211" s="145">
        <v>194933172000</v>
      </c>
      <c r="I211" s="145">
        <v>3802867899</v>
      </c>
      <c r="J211" s="145">
        <v>115593219601</v>
      </c>
      <c r="K211" s="146">
        <v>0.59298896342280805</v>
      </c>
      <c r="L211" s="145">
        <v>12750492580</v>
      </c>
      <c r="M211" s="145">
        <v>45727778731</v>
      </c>
      <c r="N211" s="146">
        <v>0.23458182238475001</v>
      </c>
    </row>
    <row r="212" spans="1:14" s="126" customFormat="1" ht="25.5" customHeight="1" x14ac:dyDescent="0.2">
      <c r="A212" s="143" t="s">
        <v>346</v>
      </c>
      <c r="B212" s="144" t="s">
        <v>347</v>
      </c>
      <c r="C212" s="145">
        <v>197433172000</v>
      </c>
      <c r="D212" s="145">
        <v>0</v>
      </c>
      <c r="E212" s="145">
        <v>-2500000000</v>
      </c>
      <c r="F212" s="145">
        <v>194933172000</v>
      </c>
      <c r="G212" s="145">
        <v>0</v>
      </c>
      <c r="H212" s="145">
        <v>194933172000</v>
      </c>
      <c r="I212" s="145">
        <v>3802867899</v>
      </c>
      <c r="J212" s="145">
        <v>115593219601</v>
      </c>
      <c r="K212" s="146">
        <v>0.59298896342280805</v>
      </c>
      <c r="L212" s="145">
        <v>12750492580</v>
      </c>
      <c r="M212" s="145">
        <v>45727778731</v>
      </c>
      <c r="N212" s="146">
        <v>0.23458182238475001</v>
      </c>
    </row>
    <row r="213" spans="1:14" s="126" customFormat="1" ht="42.6" customHeight="1" x14ac:dyDescent="0.2">
      <c r="A213" s="143" t="s">
        <v>348</v>
      </c>
      <c r="B213" s="144" t="s">
        <v>349</v>
      </c>
      <c r="C213" s="145">
        <v>41181240000</v>
      </c>
      <c r="D213" s="145">
        <v>0</v>
      </c>
      <c r="E213" s="145">
        <v>0</v>
      </c>
      <c r="F213" s="145">
        <v>41181240000</v>
      </c>
      <c r="G213" s="145">
        <v>0</v>
      </c>
      <c r="H213" s="145">
        <v>41181240000</v>
      </c>
      <c r="I213" s="145">
        <v>2797747899</v>
      </c>
      <c r="J213" s="145">
        <v>26971051233</v>
      </c>
      <c r="K213" s="146">
        <v>0.65493538400009299</v>
      </c>
      <c r="L213" s="145">
        <v>2216565456</v>
      </c>
      <c r="M213" s="145">
        <v>8884952000</v>
      </c>
      <c r="N213" s="146">
        <v>0.215752415420225</v>
      </c>
    </row>
    <row r="214" spans="1:14" s="126" customFormat="1" ht="25.5" customHeight="1" x14ac:dyDescent="0.2">
      <c r="A214" s="143" t="s">
        <v>355</v>
      </c>
      <c r="B214" s="144" t="s">
        <v>356</v>
      </c>
      <c r="C214" s="145">
        <v>51272699000</v>
      </c>
      <c r="D214" s="145">
        <v>0</v>
      </c>
      <c r="E214" s="145">
        <v>0</v>
      </c>
      <c r="F214" s="145">
        <v>51272699000</v>
      </c>
      <c r="G214" s="145">
        <v>0</v>
      </c>
      <c r="H214" s="145">
        <v>51272699000</v>
      </c>
      <c r="I214" s="145">
        <v>733870000</v>
      </c>
      <c r="J214" s="145">
        <v>6358722587</v>
      </c>
      <c r="K214" s="146">
        <v>0.124017707493807</v>
      </c>
      <c r="L214" s="145">
        <v>907319313</v>
      </c>
      <c r="M214" s="145">
        <v>3589048801</v>
      </c>
      <c r="N214" s="146">
        <v>6.9999217341767006E-2</v>
      </c>
    </row>
    <row r="215" spans="1:14" s="126" customFormat="1" ht="42.6" customHeight="1" x14ac:dyDescent="0.2">
      <c r="A215" s="143" t="s">
        <v>368</v>
      </c>
      <c r="B215" s="144" t="s">
        <v>369</v>
      </c>
      <c r="C215" s="145">
        <v>75479300000</v>
      </c>
      <c r="D215" s="145">
        <v>0</v>
      </c>
      <c r="E215" s="145">
        <v>0</v>
      </c>
      <c r="F215" s="145">
        <v>75479300000</v>
      </c>
      <c r="G215" s="145">
        <v>0</v>
      </c>
      <c r="H215" s="145">
        <v>75479300000</v>
      </c>
      <c r="I215" s="145">
        <v>0</v>
      </c>
      <c r="J215" s="145">
        <v>75157892257</v>
      </c>
      <c r="K215" s="146">
        <v>0.99574177631483096</v>
      </c>
      <c r="L215" s="145">
        <v>8870573691</v>
      </c>
      <c r="M215" s="145">
        <v>28692031236</v>
      </c>
      <c r="N215" s="146">
        <v>0.38013112516941699</v>
      </c>
    </row>
    <row r="216" spans="1:14" s="126" customFormat="1" ht="42.6" customHeight="1" x14ac:dyDescent="0.2">
      <c r="A216" s="143" t="s">
        <v>377</v>
      </c>
      <c r="B216" s="144" t="s">
        <v>378</v>
      </c>
      <c r="C216" s="145">
        <v>29499933000</v>
      </c>
      <c r="D216" s="145">
        <v>0</v>
      </c>
      <c r="E216" s="145">
        <v>-2500000000</v>
      </c>
      <c r="F216" s="145">
        <v>26999933000</v>
      </c>
      <c r="G216" s="145">
        <v>0</v>
      </c>
      <c r="H216" s="145">
        <v>26999933000</v>
      </c>
      <c r="I216" s="145">
        <v>271250000</v>
      </c>
      <c r="J216" s="145">
        <v>7105553524</v>
      </c>
      <c r="K216" s="146">
        <v>0.26316930208678702</v>
      </c>
      <c r="L216" s="145">
        <v>756034120</v>
      </c>
      <c r="M216" s="145">
        <v>4561746694</v>
      </c>
      <c r="N216" s="146">
        <v>0.16895400051548301</v>
      </c>
    </row>
    <row r="217" spans="1:14" s="126" customFormat="1" ht="17.100000000000001" customHeight="1" x14ac:dyDescent="0.2">
      <c r="A217" s="143" t="s">
        <v>389</v>
      </c>
      <c r="B217" s="144" t="s">
        <v>390</v>
      </c>
      <c r="C217" s="145">
        <v>10440000000</v>
      </c>
      <c r="D217" s="145">
        <v>0</v>
      </c>
      <c r="E217" s="145">
        <v>0</v>
      </c>
      <c r="F217" s="145">
        <v>10440000000</v>
      </c>
      <c r="G217" s="145">
        <v>0</v>
      </c>
      <c r="H217" s="145">
        <v>10440000000</v>
      </c>
      <c r="I217" s="145">
        <v>389854286</v>
      </c>
      <c r="J217" s="145">
        <v>9003905462</v>
      </c>
      <c r="K217" s="146">
        <v>0.86244305191570902</v>
      </c>
      <c r="L217" s="145">
        <v>992911510</v>
      </c>
      <c r="M217" s="145">
        <v>5024608852</v>
      </c>
      <c r="N217" s="146">
        <v>0.48128437279693498</v>
      </c>
    </row>
    <row r="218" spans="1:14" s="126" customFormat="1" ht="25.5" customHeight="1" x14ac:dyDescent="0.2">
      <c r="A218" s="143" t="s">
        <v>391</v>
      </c>
      <c r="B218" s="144" t="s">
        <v>392</v>
      </c>
      <c r="C218" s="145">
        <v>10440000000</v>
      </c>
      <c r="D218" s="145">
        <v>0</v>
      </c>
      <c r="E218" s="145">
        <v>0</v>
      </c>
      <c r="F218" s="145">
        <v>10440000000</v>
      </c>
      <c r="G218" s="145">
        <v>0</v>
      </c>
      <c r="H218" s="145">
        <v>10440000000</v>
      </c>
      <c r="I218" s="145">
        <v>389854286</v>
      </c>
      <c r="J218" s="145">
        <v>9003905462</v>
      </c>
      <c r="K218" s="146">
        <v>0.86244305191570902</v>
      </c>
      <c r="L218" s="145">
        <v>992911510</v>
      </c>
      <c r="M218" s="145">
        <v>5024608852</v>
      </c>
      <c r="N218" s="146">
        <v>0.48128437279693498</v>
      </c>
    </row>
    <row r="219" spans="1:14" s="126" customFormat="1" ht="25.5" customHeight="1" x14ac:dyDescent="0.2">
      <c r="A219" s="147" t="s">
        <v>393</v>
      </c>
      <c r="B219" s="148" t="s">
        <v>394</v>
      </c>
      <c r="C219" s="149">
        <v>10440000000</v>
      </c>
      <c r="D219" s="149">
        <v>0</v>
      </c>
      <c r="E219" s="149">
        <v>0</v>
      </c>
      <c r="F219" s="149">
        <v>10440000000</v>
      </c>
      <c r="G219" s="149">
        <v>0</v>
      </c>
      <c r="H219" s="149">
        <v>10440000000</v>
      </c>
      <c r="I219" s="149">
        <v>389854286</v>
      </c>
      <c r="J219" s="149">
        <v>9003905462</v>
      </c>
      <c r="K219" s="150">
        <v>0.86244305191570902</v>
      </c>
      <c r="L219" s="149">
        <v>992911510</v>
      </c>
      <c r="M219" s="149">
        <v>5024608852</v>
      </c>
      <c r="N219" s="150">
        <v>0.48128437279693498</v>
      </c>
    </row>
    <row r="220" spans="1:14" s="126" customFormat="1" ht="51.2" customHeight="1" x14ac:dyDescent="0.2"/>
    <row r="221" spans="1:14" s="126" customFormat="1" ht="22.35" customHeight="1" x14ac:dyDescent="0.2">
      <c r="C221" s="151"/>
      <c r="D221" s="151"/>
      <c r="E221" s="151"/>
      <c r="H221" s="151"/>
      <c r="I221" s="151"/>
      <c r="J221" s="151"/>
    </row>
    <row r="222" spans="1:14" s="126" customFormat="1" ht="19.7" customHeight="1" x14ac:dyDescent="0.2">
      <c r="C222" s="152" t="s">
        <v>628</v>
      </c>
      <c r="D222" s="152"/>
      <c r="E222" s="152"/>
      <c r="H222" s="152" t="s">
        <v>77</v>
      </c>
      <c r="I222" s="152"/>
      <c r="J222" s="152"/>
    </row>
    <row r="223" spans="1:14" s="126" customFormat="1" ht="19.7" customHeight="1" x14ac:dyDescent="0.2">
      <c r="C223" s="153" t="s">
        <v>629</v>
      </c>
      <c r="D223" s="153"/>
      <c r="E223" s="153"/>
      <c r="H223" s="153" t="s">
        <v>630</v>
      </c>
      <c r="I223" s="153"/>
      <c r="J223" s="153"/>
    </row>
    <row r="224" spans="1:14" s="126" customFormat="1" ht="31.9" customHeight="1" x14ac:dyDescent="0.2"/>
    <row r="225" s="126" customFormat="1" ht="46.35" customHeight="1" x14ac:dyDescent="0.2"/>
  </sheetData>
  <mergeCells count="29">
    <mergeCell ref="M11:M12"/>
    <mergeCell ref="C221:E221"/>
    <mergeCell ref="H221:J221"/>
    <mergeCell ref="C222:E222"/>
    <mergeCell ref="H222:J222"/>
    <mergeCell ref="C223:E223"/>
    <mergeCell ref="H223:J223"/>
    <mergeCell ref="F11:F12"/>
    <mergeCell ref="G11:G12"/>
    <mergeCell ref="H11:H12"/>
    <mergeCell ref="I11:I12"/>
    <mergeCell ref="J11:J12"/>
    <mergeCell ref="L11:L12"/>
    <mergeCell ref="A10:B10"/>
    <mergeCell ref="C10:H10"/>
    <mergeCell ref="I10:J10"/>
    <mergeCell ref="K10:K12"/>
    <mergeCell ref="L10:M10"/>
    <mergeCell ref="N10:N12"/>
    <mergeCell ref="A11:A12"/>
    <mergeCell ref="B11:B12"/>
    <mergeCell ref="C11:C12"/>
    <mergeCell ref="D11:E11"/>
    <mergeCell ref="A1:A5"/>
    <mergeCell ref="B1:K6"/>
    <mergeCell ref="A8:E8"/>
    <mergeCell ref="I8:J8"/>
    <mergeCell ref="A9:E9"/>
    <mergeCell ref="I9:J9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2514-4DEA-4269-8BDA-751B4130EFFA}">
  <dimension ref="A1:M187"/>
  <sheetViews>
    <sheetView workbookViewId="0">
      <pane ySplit="1" topLeftCell="A2" activePane="bottomLeft" state="frozen"/>
      <selection pane="bottomLeft" activeCell="F18" sqref="F18"/>
    </sheetView>
  </sheetViews>
  <sheetFormatPr baseColWidth="10" defaultColWidth="9.140625" defaultRowHeight="15" x14ac:dyDescent="0.25"/>
  <cols>
    <col min="1" max="1" width="10" style="119" bestFit="1" customWidth="1"/>
    <col min="2" max="3" width="22.5703125" style="119" customWidth="1"/>
    <col min="4" max="4" width="20" style="119" bestFit="1" customWidth="1"/>
    <col min="5" max="5" width="16" style="119" bestFit="1" customWidth="1"/>
    <col min="6" max="6" width="23" style="119" bestFit="1" customWidth="1"/>
    <col min="7" max="7" width="19" style="119" bestFit="1" customWidth="1"/>
    <col min="8" max="8" width="22" style="119" bestFit="1" customWidth="1"/>
    <col min="9" max="9" width="28" style="119" bestFit="1" customWidth="1"/>
    <col min="10" max="10" width="24" style="119" bestFit="1" customWidth="1"/>
    <col min="11" max="11" width="30" style="119" bestFit="1" customWidth="1"/>
    <col min="12" max="12" width="18" style="119" bestFit="1" customWidth="1"/>
    <col min="13" max="13" width="24" style="119" bestFit="1" customWidth="1"/>
    <col min="14" max="16384" width="9.140625" style="119"/>
  </cols>
  <sheetData>
    <row r="1" spans="1:13" x14ac:dyDescent="0.25">
      <c r="A1" s="118" t="s">
        <v>82</v>
      </c>
      <c r="B1" s="118" t="s">
        <v>83</v>
      </c>
      <c r="C1" s="118" t="s">
        <v>84</v>
      </c>
      <c r="D1" s="118" t="s">
        <v>85</v>
      </c>
      <c r="E1" s="118" t="s">
        <v>86</v>
      </c>
      <c r="F1" s="118" t="s">
        <v>87</v>
      </c>
      <c r="G1" s="118" t="s">
        <v>88</v>
      </c>
      <c r="H1" s="118" t="s">
        <v>89</v>
      </c>
      <c r="I1" s="118" t="s">
        <v>90</v>
      </c>
      <c r="J1" s="118" t="s">
        <v>91</v>
      </c>
      <c r="K1" s="118" t="s">
        <v>92</v>
      </c>
      <c r="L1" s="118" t="s">
        <v>93</v>
      </c>
      <c r="M1" s="118" t="s">
        <v>91</v>
      </c>
    </row>
    <row r="2" spans="1:13" x14ac:dyDescent="0.25">
      <c r="A2" s="120" t="s">
        <v>94</v>
      </c>
      <c r="B2" s="120" t="s">
        <v>95</v>
      </c>
      <c r="C2" s="120" t="s">
        <v>96</v>
      </c>
      <c r="D2" s="121">
        <v>77169682796</v>
      </c>
      <c r="E2" s="122">
        <v>-52402530</v>
      </c>
      <c r="F2" s="122">
        <v>-755269116</v>
      </c>
      <c r="G2" s="121">
        <v>76414413680</v>
      </c>
      <c r="H2" s="121">
        <v>3269721674</v>
      </c>
      <c r="I2" s="121">
        <v>59034926861</v>
      </c>
      <c r="J2" s="123">
        <v>77.260000000000005</v>
      </c>
      <c r="K2" s="121">
        <v>17379486819</v>
      </c>
      <c r="L2" s="120" t="s">
        <v>97</v>
      </c>
      <c r="M2" s="121">
        <v>0</v>
      </c>
    </row>
    <row r="3" spans="1:13" x14ac:dyDescent="0.25">
      <c r="A3" s="120" t="s">
        <v>94</v>
      </c>
      <c r="B3" s="120" t="s">
        <v>98</v>
      </c>
      <c r="C3" s="120" t="s">
        <v>99</v>
      </c>
      <c r="D3" s="121">
        <v>77169682796</v>
      </c>
      <c r="E3" s="122">
        <v>-52402530</v>
      </c>
      <c r="F3" s="122">
        <v>-755269116</v>
      </c>
      <c r="G3" s="121">
        <v>76414413680</v>
      </c>
      <c r="H3" s="121">
        <v>3269721674</v>
      </c>
      <c r="I3" s="121">
        <v>59034926861</v>
      </c>
      <c r="J3" s="123">
        <v>77.260000000000005</v>
      </c>
      <c r="K3" s="121">
        <v>17379486819</v>
      </c>
      <c r="L3" s="120" t="s">
        <v>100</v>
      </c>
      <c r="M3" s="121">
        <v>0</v>
      </c>
    </row>
    <row r="4" spans="1:13" x14ac:dyDescent="0.25">
      <c r="A4" s="120" t="s">
        <v>94</v>
      </c>
      <c r="B4" s="120" t="s">
        <v>101</v>
      </c>
      <c r="C4" s="120" t="s">
        <v>102</v>
      </c>
      <c r="D4" s="121">
        <v>8313889152</v>
      </c>
      <c r="E4" s="122">
        <v>-237663</v>
      </c>
      <c r="F4" s="122">
        <v>-40823819</v>
      </c>
      <c r="G4" s="121">
        <v>8273065333</v>
      </c>
      <c r="H4" s="121">
        <v>145505766</v>
      </c>
      <c r="I4" s="121">
        <v>2100073417</v>
      </c>
      <c r="J4" s="123">
        <v>25.38</v>
      </c>
      <c r="K4" s="121">
        <v>6172991916</v>
      </c>
      <c r="L4" s="120" t="s">
        <v>100</v>
      </c>
      <c r="M4" s="121">
        <v>0</v>
      </c>
    </row>
    <row r="5" spans="1:13" x14ac:dyDescent="0.25">
      <c r="A5" s="120" t="s">
        <v>94</v>
      </c>
      <c r="B5" s="120" t="s">
        <v>103</v>
      </c>
      <c r="C5" s="120" t="s">
        <v>104</v>
      </c>
      <c r="D5" s="121">
        <v>14005465</v>
      </c>
      <c r="E5" s="122">
        <v>-236800</v>
      </c>
      <c r="F5" s="122">
        <v>-412239</v>
      </c>
      <c r="G5" s="121">
        <v>13593226</v>
      </c>
      <c r="H5" s="121">
        <v>0</v>
      </c>
      <c r="I5" s="121">
        <v>13593226</v>
      </c>
      <c r="J5" s="123">
        <v>100</v>
      </c>
      <c r="K5" s="121">
        <v>0</v>
      </c>
      <c r="L5" s="120" t="s">
        <v>100</v>
      </c>
      <c r="M5" s="121">
        <v>0</v>
      </c>
    </row>
    <row r="6" spans="1:13" x14ac:dyDescent="0.25">
      <c r="A6" s="120" t="s">
        <v>94</v>
      </c>
      <c r="B6" s="120" t="s">
        <v>105</v>
      </c>
      <c r="C6" s="120" t="s">
        <v>106</v>
      </c>
      <c r="D6" s="121">
        <v>14005465</v>
      </c>
      <c r="E6" s="122">
        <v>-236800</v>
      </c>
      <c r="F6" s="122">
        <v>-412239</v>
      </c>
      <c r="G6" s="121">
        <v>13593226</v>
      </c>
      <c r="H6" s="121">
        <v>0</v>
      </c>
      <c r="I6" s="121">
        <v>13593226</v>
      </c>
      <c r="J6" s="123">
        <v>100</v>
      </c>
      <c r="K6" s="121">
        <v>0</v>
      </c>
      <c r="L6" s="120" t="s">
        <v>100</v>
      </c>
      <c r="M6" s="121">
        <v>0</v>
      </c>
    </row>
    <row r="7" spans="1:13" x14ac:dyDescent="0.25">
      <c r="A7" s="120" t="s">
        <v>94</v>
      </c>
      <c r="B7" s="120" t="s">
        <v>107</v>
      </c>
      <c r="C7" s="120" t="s">
        <v>108</v>
      </c>
      <c r="D7" s="121">
        <v>11709049</v>
      </c>
      <c r="E7" s="121">
        <v>0</v>
      </c>
      <c r="F7" s="122">
        <v>-74386</v>
      </c>
      <c r="G7" s="121">
        <v>11634663</v>
      </c>
      <c r="H7" s="121">
        <v>0</v>
      </c>
      <c r="I7" s="121">
        <v>11634663</v>
      </c>
      <c r="J7" s="123">
        <v>100</v>
      </c>
      <c r="K7" s="121">
        <v>0</v>
      </c>
      <c r="L7" s="120" t="s">
        <v>100</v>
      </c>
      <c r="M7" s="121">
        <v>0</v>
      </c>
    </row>
    <row r="8" spans="1:13" x14ac:dyDescent="0.25">
      <c r="A8" s="120" t="s">
        <v>94</v>
      </c>
      <c r="B8" s="120" t="s">
        <v>109</v>
      </c>
      <c r="C8" s="120" t="s">
        <v>110</v>
      </c>
      <c r="D8" s="121">
        <v>11709049</v>
      </c>
      <c r="E8" s="121">
        <v>0</v>
      </c>
      <c r="F8" s="122">
        <v>-74386</v>
      </c>
      <c r="G8" s="121">
        <v>11634663</v>
      </c>
      <c r="H8" s="121">
        <v>0</v>
      </c>
      <c r="I8" s="121">
        <v>11634663</v>
      </c>
      <c r="J8" s="123">
        <v>100</v>
      </c>
      <c r="K8" s="121">
        <v>0</v>
      </c>
      <c r="L8" s="120" t="s">
        <v>100</v>
      </c>
      <c r="M8" s="121">
        <v>0</v>
      </c>
    </row>
    <row r="9" spans="1:13" x14ac:dyDescent="0.25">
      <c r="A9" s="120" t="s">
        <v>94</v>
      </c>
      <c r="B9" s="120" t="s">
        <v>111</v>
      </c>
      <c r="C9" s="120" t="s">
        <v>112</v>
      </c>
      <c r="D9" s="121">
        <v>11634663</v>
      </c>
      <c r="E9" s="121">
        <v>0</v>
      </c>
      <c r="F9" s="121">
        <v>0</v>
      </c>
      <c r="G9" s="121">
        <v>11634663</v>
      </c>
      <c r="H9" s="121">
        <v>0</v>
      </c>
      <c r="I9" s="121">
        <v>11634663</v>
      </c>
      <c r="J9" s="123">
        <v>100</v>
      </c>
      <c r="K9" s="121">
        <v>0</v>
      </c>
      <c r="L9" s="120" t="s">
        <v>100</v>
      </c>
      <c r="M9" s="121">
        <v>0</v>
      </c>
    </row>
    <row r="10" spans="1:13" x14ac:dyDescent="0.25">
      <c r="A10" s="120" t="s">
        <v>94</v>
      </c>
      <c r="B10" s="120" t="s">
        <v>113</v>
      </c>
      <c r="C10" s="120" t="s">
        <v>114</v>
      </c>
      <c r="D10" s="121">
        <v>32886</v>
      </c>
      <c r="E10" s="121">
        <v>0</v>
      </c>
      <c r="F10" s="122">
        <v>-32886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120" t="s">
        <v>100</v>
      </c>
      <c r="M10" s="121">
        <v>0</v>
      </c>
    </row>
    <row r="11" spans="1:13" x14ac:dyDescent="0.25">
      <c r="A11" s="120" t="s">
        <v>94</v>
      </c>
      <c r="B11" s="120" t="s">
        <v>115</v>
      </c>
      <c r="C11" s="120" t="s">
        <v>116</v>
      </c>
      <c r="D11" s="121">
        <v>41500</v>
      </c>
      <c r="E11" s="121">
        <v>0</v>
      </c>
      <c r="F11" s="122">
        <v>-41500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120" t="s">
        <v>100</v>
      </c>
      <c r="M11" s="121">
        <v>0</v>
      </c>
    </row>
    <row r="12" spans="1:13" x14ac:dyDescent="0.25">
      <c r="A12" s="120" t="s">
        <v>94</v>
      </c>
      <c r="B12" s="120" t="s">
        <v>117</v>
      </c>
      <c r="C12" s="120" t="s">
        <v>118</v>
      </c>
      <c r="D12" s="121">
        <v>2223163</v>
      </c>
      <c r="E12" s="122">
        <v>-236800</v>
      </c>
      <c r="F12" s="122">
        <v>-264600</v>
      </c>
      <c r="G12" s="121">
        <v>1958563</v>
      </c>
      <c r="H12" s="121">
        <v>0</v>
      </c>
      <c r="I12" s="121">
        <v>1958563</v>
      </c>
      <c r="J12" s="123">
        <v>100</v>
      </c>
      <c r="K12" s="121">
        <v>0</v>
      </c>
      <c r="L12" s="120" t="s">
        <v>100</v>
      </c>
      <c r="M12" s="121">
        <v>0</v>
      </c>
    </row>
    <row r="13" spans="1:13" x14ac:dyDescent="0.25">
      <c r="A13" s="120" t="s">
        <v>94</v>
      </c>
      <c r="B13" s="120" t="s">
        <v>119</v>
      </c>
      <c r="C13" s="120" t="s">
        <v>120</v>
      </c>
      <c r="D13" s="121">
        <v>27800</v>
      </c>
      <c r="E13" s="121">
        <v>0</v>
      </c>
      <c r="F13" s="122">
        <v>-27800</v>
      </c>
      <c r="G13" s="121">
        <v>0</v>
      </c>
      <c r="H13" s="121">
        <v>0</v>
      </c>
      <c r="I13" s="121">
        <v>0</v>
      </c>
      <c r="J13" s="121">
        <v>0</v>
      </c>
      <c r="K13" s="121">
        <v>0</v>
      </c>
      <c r="L13" s="120" t="s">
        <v>100</v>
      </c>
      <c r="M13" s="121">
        <v>0</v>
      </c>
    </row>
    <row r="14" spans="1:13" x14ac:dyDescent="0.25">
      <c r="A14" s="120" t="s">
        <v>94</v>
      </c>
      <c r="B14" s="120" t="s">
        <v>121</v>
      </c>
      <c r="C14" s="120" t="s">
        <v>122</v>
      </c>
      <c r="D14" s="121">
        <v>27800</v>
      </c>
      <c r="E14" s="121">
        <v>0</v>
      </c>
      <c r="F14" s="122">
        <v>-27800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0" t="s">
        <v>100</v>
      </c>
      <c r="M14" s="121">
        <v>0</v>
      </c>
    </row>
    <row r="15" spans="1:13" x14ac:dyDescent="0.25">
      <c r="A15" s="120" t="s">
        <v>94</v>
      </c>
      <c r="B15" s="120" t="s">
        <v>123</v>
      </c>
      <c r="C15" s="120" t="s">
        <v>124</v>
      </c>
      <c r="D15" s="121">
        <v>2195363</v>
      </c>
      <c r="E15" s="122">
        <v>-236800</v>
      </c>
      <c r="F15" s="122">
        <v>-236800</v>
      </c>
      <c r="G15" s="121">
        <v>1958563</v>
      </c>
      <c r="H15" s="121">
        <v>0</v>
      </c>
      <c r="I15" s="121">
        <v>1958563</v>
      </c>
      <c r="J15" s="123">
        <v>100</v>
      </c>
      <c r="K15" s="121">
        <v>0</v>
      </c>
      <c r="L15" s="120" t="s">
        <v>100</v>
      </c>
      <c r="M15" s="121">
        <v>0</v>
      </c>
    </row>
    <row r="16" spans="1:13" x14ac:dyDescent="0.25">
      <c r="A16" s="120" t="s">
        <v>94</v>
      </c>
      <c r="B16" s="120" t="s">
        <v>125</v>
      </c>
      <c r="C16" s="120" t="s">
        <v>126</v>
      </c>
      <c r="D16" s="121">
        <v>2195363</v>
      </c>
      <c r="E16" s="122">
        <v>-236800</v>
      </c>
      <c r="F16" s="122">
        <v>-236800</v>
      </c>
      <c r="G16" s="121">
        <v>1958563</v>
      </c>
      <c r="H16" s="121">
        <v>0</v>
      </c>
      <c r="I16" s="121">
        <v>1958563</v>
      </c>
      <c r="J16" s="123">
        <v>100</v>
      </c>
      <c r="K16" s="121">
        <v>0</v>
      </c>
      <c r="L16" s="120" t="s">
        <v>100</v>
      </c>
      <c r="M16" s="121">
        <v>0</v>
      </c>
    </row>
    <row r="17" spans="1:13" x14ac:dyDescent="0.25">
      <c r="A17" s="120" t="s">
        <v>94</v>
      </c>
      <c r="B17" s="120" t="s">
        <v>127</v>
      </c>
      <c r="C17" s="120" t="s">
        <v>128</v>
      </c>
      <c r="D17" s="121">
        <v>73253</v>
      </c>
      <c r="E17" s="121">
        <v>0</v>
      </c>
      <c r="F17" s="122">
        <v>-73253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0" t="s">
        <v>100</v>
      </c>
      <c r="M17" s="121">
        <v>0</v>
      </c>
    </row>
    <row r="18" spans="1:13" x14ac:dyDescent="0.25">
      <c r="A18" s="120" t="s">
        <v>94</v>
      </c>
      <c r="B18" s="120" t="s">
        <v>129</v>
      </c>
      <c r="C18" s="120" t="s">
        <v>130</v>
      </c>
      <c r="D18" s="121">
        <v>73253</v>
      </c>
      <c r="E18" s="121">
        <v>0</v>
      </c>
      <c r="F18" s="122">
        <v>-73253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0" t="s">
        <v>100</v>
      </c>
      <c r="M18" s="121">
        <v>0</v>
      </c>
    </row>
    <row r="19" spans="1:13" x14ac:dyDescent="0.25">
      <c r="A19" s="120" t="s">
        <v>94</v>
      </c>
      <c r="B19" s="120" t="s">
        <v>131</v>
      </c>
      <c r="C19" s="120" t="s">
        <v>132</v>
      </c>
      <c r="D19" s="121">
        <v>73196</v>
      </c>
      <c r="E19" s="121">
        <v>0</v>
      </c>
      <c r="F19" s="122">
        <v>-73196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0" t="s">
        <v>100</v>
      </c>
      <c r="M19" s="121">
        <v>0</v>
      </c>
    </row>
    <row r="20" spans="1:13" x14ac:dyDescent="0.25">
      <c r="A20" s="120" t="s">
        <v>94</v>
      </c>
      <c r="B20" s="120" t="s">
        <v>133</v>
      </c>
      <c r="C20" s="120" t="s">
        <v>134</v>
      </c>
      <c r="D20" s="121">
        <v>57</v>
      </c>
      <c r="E20" s="121">
        <v>0</v>
      </c>
      <c r="F20" s="122">
        <v>-57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L20" s="120" t="s">
        <v>100</v>
      </c>
      <c r="M20" s="121">
        <v>0</v>
      </c>
    </row>
    <row r="21" spans="1:13" x14ac:dyDescent="0.25">
      <c r="A21" s="120" t="s">
        <v>94</v>
      </c>
      <c r="B21" s="120" t="s">
        <v>135</v>
      </c>
      <c r="C21" s="120" t="s">
        <v>136</v>
      </c>
      <c r="D21" s="121">
        <v>3651273629</v>
      </c>
      <c r="E21" s="122">
        <v>-863</v>
      </c>
      <c r="F21" s="122">
        <v>-40411580</v>
      </c>
      <c r="G21" s="121">
        <v>3610862049</v>
      </c>
      <c r="H21" s="121">
        <v>145505766</v>
      </c>
      <c r="I21" s="121">
        <v>2086480191</v>
      </c>
      <c r="J21" s="123">
        <v>57.78</v>
      </c>
      <c r="K21" s="121">
        <v>1524381858</v>
      </c>
      <c r="L21" s="120" t="s">
        <v>100</v>
      </c>
      <c r="M21" s="121">
        <v>0</v>
      </c>
    </row>
    <row r="22" spans="1:13" x14ac:dyDescent="0.25">
      <c r="A22" s="120" t="s">
        <v>94</v>
      </c>
      <c r="B22" s="120" t="s">
        <v>137</v>
      </c>
      <c r="C22" s="120" t="s">
        <v>138</v>
      </c>
      <c r="D22" s="121">
        <v>3892966</v>
      </c>
      <c r="E22" s="121">
        <v>0</v>
      </c>
      <c r="F22" s="121">
        <v>0</v>
      </c>
      <c r="G22" s="121">
        <v>3892966</v>
      </c>
      <c r="H22" s="121">
        <v>0</v>
      </c>
      <c r="I22" s="121">
        <v>0</v>
      </c>
      <c r="J22" s="121">
        <v>0</v>
      </c>
      <c r="K22" s="121">
        <v>3892966</v>
      </c>
      <c r="L22" s="120" t="s">
        <v>100</v>
      </c>
      <c r="M22" s="121">
        <v>0</v>
      </c>
    </row>
    <row r="23" spans="1:13" x14ac:dyDescent="0.25">
      <c r="A23" s="120" t="s">
        <v>94</v>
      </c>
      <c r="B23" s="120" t="s">
        <v>139</v>
      </c>
      <c r="C23" s="120" t="s">
        <v>140</v>
      </c>
      <c r="D23" s="121">
        <v>3892966</v>
      </c>
      <c r="E23" s="121">
        <v>0</v>
      </c>
      <c r="F23" s="121">
        <v>0</v>
      </c>
      <c r="G23" s="121">
        <v>3892966</v>
      </c>
      <c r="H23" s="121">
        <v>0</v>
      </c>
      <c r="I23" s="121">
        <v>0</v>
      </c>
      <c r="J23" s="121">
        <v>0</v>
      </c>
      <c r="K23" s="121">
        <v>3892966</v>
      </c>
      <c r="L23" s="120" t="s">
        <v>100</v>
      </c>
      <c r="M23" s="121">
        <v>0</v>
      </c>
    </row>
    <row r="24" spans="1:13" x14ac:dyDescent="0.25">
      <c r="A24" s="120" t="s">
        <v>94</v>
      </c>
      <c r="B24" s="120" t="s">
        <v>141</v>
      </c>
      <c r="C24" s="120" t="s">
        <v>142</v>
      </c>
      <c r="D24" s="121">
        <v>3892966</v>
      </c>
      <c r="E24" s="121">
        <v>0</v>
      </c>
      <c r="F24" s="121">
        <v>0</v>
      </c>
      <c r="G24" s="121">
        <v>3892966</v>
      </c>
      <c r="H24" s="121">
        <v>0</v>
      </c>
      <c r="I24" s="121">
        <v>0</v>
      </c>
      <c r="J24" s="121">
        <v>0</v>
      </c>
      <c r="K24" s="121">
        <v>3892966</v>
      </c>
      <c r="L24" s="120" t="s">
        <v>100</v>
      </c>
      <c r="M24" s="121">
        <v>0</v>
      </c>
    </row>
    <row r="25" spans="1:13" x14ac:dyDescent="0.25">
      <c r="A25" s="120" t="s">
        <v>94</v>
      </c>
      <c r="B25" s="120" t="s">
        <v>143</v>
      </c>
      <c r="C25" s="120" t="s">
        <v>144</v>
      </c>
      <c r="D25" s="121">
        <v>3892966</v>
      </c>
      <c r="E25" s="121">
        <v>0</v>
      </c>
      <c r="F25" s="121">
        <v>0</v>
      </c>
      <c r="G25" s="121">
        <v>3892966</v>
      </c>
      <c r="H25" s="121">
        <v>0</v>
      </c>
      <c r="I25" s="121">
        <v>0</v>
      </c>
      <c r="J25" s="121">
        <v>0</v>
      </c>
      <c r="K25" s="121">
        <v>3892966</v>
      </c>
      <c r="L25" s="120" t="s">
        <v>100</v>
      </c>
      <c r="M25" s="121">
        <v>0</v>
      </c>
    </row>
    <row r="26" spans="1:13" x14ac:dyDescent="0.25">
      <c r="A26" s="120" t="s">
        <v>94</v>
      </c>
      <c r="B26" s="120" t="s">
        <v>145</v>
      </c>
      <c r="C26" s="120" t="s">
        <v>146</v>
      </c>
      <c r="D26" s="121">
        <v>3892966</v>
      </c>
      <c r="E26" s="121">
        <v>0</v>
      </c>
      <c r="F26" s="121">
        <v>0</v>
      </c>
      <c r="G26" s="121">
        <v>3892966</v>
      </c>
      <c r="H26" s="121">
        <v>0</v>
      </c>
      <c r="I26" s="121">
        <v>0</v>
      </c>
      <c r="J26" s="121">
        <v>0</v>
      </c>
      <c r="K26" s="121">
        <v>3892966</v>
      </c>
      <c r="L26" s="120" t="s">
        <v>100</v>
      </c>
      <c r="M26" s="121">
        <v>0</v>
      </c>
    </row>
    <row r="27" spans="1:13" x14ac:dyDescent="0.25">
      <c r="A27" s="120" t="s">
        <v>94</v>
      </c>
      <c r="B27" s="120" t="s">
        <v>147</v>
      </c>
      <c r="C27" s="120" t="s">
        <v>148</v>
      </c>
      <c r="D27" s="121">
        <v>3892966</v>
      </c>
      <c r="E27" s="121">
        <v>0</v>
      </c>
      <c r="F27" s="121">
        <v>0</v>
      </c>
      <c r="G27" s="121">
        <v>3892966</v>
      </c>
      <c r="H27" s="121">
        <v>0</v>
      </c>
      <c r="I27" s="121">
        <v>0</v>
      </c>
      <c r="J27" s="121">
        <v>0</v>
      </c>
      <c r="K27" s="121">
        <v>3892966</v>
      </c>
      <c r="L27" s="120" t="s">
        <v>100</v>
      </c>
      <c r="M27" s="121">
        <v>0</v>
      </c>
    </row>
    <row r="28" spans="1:13" x14ac:dyDescent="0.25">
      <c r="A28" s="120" t="s">
        <v>94</v>
      </c>
      <c r="B28" s="120" t="s">
        <v>149</v>
      </c>
      <c r="C28" s="120" t="s">
        <v>150</v>
      </c>
      <c r="D28" s="121">
        <v>3647380663</v>
      </c>
      <c r="E28" s="122">
        <v>-863</v>
      </c>
      <c r="F28" s="122">
        <v>-40411580</v>
      </c>
      <c r="G28" s="121">
        <v>3606969083</v>
      </c>
      <c r="H28" s="121">
        <v>145505766</v>
      </c>
      <c r="I28" s="121">
        <v>2086480191</v>
      </c>
      <c r="J28" s="123">
        <v>57.85</v>
      </c>
      <c r="K28" s="121">
        <v>1520488892</v>
      </c>
      <c r="L28" s="120" t="s">
        <v>100</v>
      </c>
      <c r="M28" s="121">
        <v>0</v>
      </c>
    </row>
    <row r="29" spans="1:13" x14ac:dyDescent="0.25">
      <c r="A29" s="120" t="s">
        <v>94</v>
      </c>
      <c r="B29" s="120" t="s">
        <v>151</v>
      </c>
      <c r="C29" s="120" t="s">
        <v>152</v>
      </c>
      <c r="D29" s="121">
        <v>278246295</v>
      </c>
      <c r="E29" s="122">
        <v>-862</v>
      </c>
      <c r="F29" s="122">
        <v>-24891</v>
      </c>
      <c r="G29" s="121">
        <v>278221404</v>
      </c>
      <c r="H29" s="121">
        <v>0</v>
      </c>
      <c r="I29" s="121">
        <v>245527375</v>
      </c>
      <c r="J29" s="123">
        <v>88.25</v>
      </c>
      <c r="K29" s="121">
        <v>32694029</v>
      </c>
      <c r="L29" s="120" t="s">
        <v>100</v>
      </c>
      <c r="M29" s="121">
        <v>0</v>
      </c>
    </row>
    <row r="30" spans="1:13" x14ac:dyDescent="0.25">
      <c r="A30" s="120" t="s">
        <v>94</v>
      </c>
      <c r="B30" s="120" t="s">
        <v>153</v>
      </c>
      <c r="C30" s="120" t="s">
        <v>154</v>
      </c>
      <c r="D30" s="121">
        <v>177358115</v>
      </c>
      <c r="E30" s="121">
        <v>0</v>
      </c>
      <c r="F30" s="122">
        <v>-24029</v>
      </c>
      <c r="G30" s="121">
        <v>177334086</v>
      </c>
      <c r="H30" s="121">
        <v>0</v>
      </c>
      <c r="I30" s="121">
        <v>177334086</v>
      </c>
      <c r="J30" s="123">
        <v>100</v>
      </c>
      <c r="K30" s="121">
        <v>0</v>
      </c>
      <c r="L30" s="120" t="s">
        <v>100</v>
      </c>
      <c r="M30" s="121">
        <v>0</v>
      </c>
    </row>
    <row r="31" spans="1:13" x14ac:dyDescent="0.25">
      <c r="A31" s="120" t="s">
        <v>94</v>
      </c>
      <c r="B31" s="120" t="s">
        <v>155</v>
      </c>
      <c r="C31" s="120" t="s">
        <v>156</v>
      </c>
      <c r="D31" s="121">
        <v>169208595</v>
      </c>
      <c r="E31" s="121">
        <v>0</v>
      </c>
      <c r="F31" s="122">
        <v>-24029</v>
      </c>
      <c r="G31" s="121">
        <v>169184566</v>
      </c>
      <c r="H31" s="121">
        <v>0</v>
      </c>
      <c r="I31" s="121">
        <v>169184566</v>
      </c>
      <c r="J31" s="123">
        <v>100</v>
      </c>
      <c r="K31" s="121">
        <v>0</v>
      </c>
      <c r="L31" s="120" t="s">
        <v>100</v>
      </c>
      <c r="M31" s="121">
        <v>0</v>
      </c>
    </row>
    <row r="32" spans="1:13" x14ac:dyDescent="0.25">
      <c r="A32" s="120" t="s">
        <v>94</v>
      </c>
      <c r="B32" s="120" t="s">
        <v>157</v>
      </c>
      <c r="C32" s="120" t="s">
        <v>158</v>
      </c>
      <c r="D32" s="121">
        <v>15048985</v>
      </c>
      <c r="E32" s="121">
        <v>0</v>
      </c>
      <c r="F32" s="121">
        <v>0</v>
      </c>
      <c r="G32" s="121">
        <v>15048985</v>
      </c>
      <c r="H32" s="121">
        <v>0</v>
      </c>
      <c r="I32" s="121">
        <v>15048985</v>
      </c>
      <c r="J32" s="123">
        <v>100</v>
      </c>
      <c r="K32" s="121">
        <v>0</v>
      </c>
      <c r="L32" s="120" t="s">
        <v>100</v>
      </c>
      <c r="M32" s="121">
        <v>0</v>
      </c>
    </row>
    <row r="33" spans="1:13" x14ac:dyDescent="0.25">
      <c r="A33" s="120" t="s">
        <v>94</v>
      </c>
      <c r="B33" s="120" t="s">
        <v>159</v>
      </c>
      <c r="C33" s="120" t="s">
        <v>160</v>
      </c>
      <c r="D33" s="121">
        <v>4159610</v>
      </c>
      <c r="E33" s="121">
        <v>0</v>
      </c>
      <c r="F33" s="121">
        <v>0</v>
      </c>
      <c r="G33" s="121">
        <v>4159610</v>
      </c>
      <c r="H33" s="121">
        <v>0</v>
      </c>
      <c r="I33" s="121">
        <v>4159610</v>
      </c>
      <c r="J33" s="123">
        <v>100</v>
      </c>
      <c r="K33" s="121">
        <v>0</v>
      </c>
      <c r="L33" s="120" t="s">
        <v>100</v>
      </c>
      <c r="M33" s="121">
        <v>0</v>
      </c>
    </row>
    <row r="34" spans="1:13" x14ac:dyDescent="0.25">
      <c r="A34" s="120" t="s">
        <v>94</v>
      </c>
      <c r="B34" s="120" t="s">
        <v>161</v>
      </c>
      <c r="C34" s="120" t="s">
        <v>162</v>
      </c>
      <c r="D34" s="121">
        <v>150000000</v>
      </c>
      <c r="E34" s="121">
        <v>0</v>
      </c>
      <c r="F34" s="122">
        <v>-24029</v>
      </c>
      <c r="G34" s="121">
        <v>149975971</v>
      </c>
      <c r="H34" s="121">
        <v>0</v>
      </c>
      <c r="I34" s="121">
        <v>149975971</v>
      </c>
      <c r="J34" s="123">
        <v>100</v>
      </c>
      <c r="K34" s="121">
        <v>0</v>
      </c>
      <c r="L34" s="120" t="s">
        <v>100</v>
      </c>
      <c r="M34" s="121">
        <v>0</v>
      </c>
    </row>
    <row r="35" spans="1:13" x14ac:dyDescent="0.25">
      <c r="A35" s="120" t="s">
        <v>94</v>
      </c>
      <c r="B35" s="120" t="s">
        <v>163</v>
      </c>
      <c r="C35" s="120" t="s">
        <v>164</v>
      </c>
      <c r="D35" s="121">
        <v>8149520</v>
      </c>
      <c r="E35" s="121">
        <v>0</v>
      </c>
      <c r="F35" s="121">
        <v>0</v>
      </c>
      <c r="G35" s="121">
        <v>8149520</v>
      </c>
      <c r="H35" s="121">
        <v>0</v>
      </c>
      <c r="I35" s="121">
        <v>8149520</v>
      </c>
      <c r="J35" s="123">
        <v>100</v>
      </c>
      <c r="K35" s="121">
        <v>0</v>
      </c>
      <c r="L35" s="120" t="s">
        <v>100</v>
      </c>
      <c r="M35" s="121">
        <v>0</v>
      </c>
    </row>
    <row r="36" spans="1:13" x14ac:dyDescent="0.25">
      <c r="A36" s="120" t="s">
        <v>94</v>
      </c>
      <c r="B36" s="120" t="s">
        <v>165</v>
      </c>
      <c r="C36" s="120" t="s">
        <v>166</v>
      </c>
      <c r="D36" s="121">
        <v>4899650</v>
      </c>
      <c r="E36" s="121">
        <v>0</v>
      </c>
      <c r="F36" s="121">
        <v>0</v>
      </c>
      <c r="G36" s="121">
        <v>4899650</v>
      </c>
      <c r="H36" s="121">
        <v>0</v>
      </c>
      <c r="I36" s="121">
        <v>4899650</v>
      </c>
      <c r="J36" s="123">
        <v>100</v>
      </c>
      <c r="K36" s="121">
        <v>0</v>
      </c>
      <c r="L36" s="120" t="s">
        <v>100</v>
      </c>
      <c r="M36" s="121">
        <v>0</v>
      </c>
    </row>
    <row r="37" spans="1:13" x14ac:dyDescent="0.25">
      <c r="A37" s="120" t="s">
        <v>94</v>
      </c>
      <c r="B37" s="120" t="s">
        <v>167</v>
      </c>
      <c r="C37" s="120" t="s">
        <v>168</v>
      </c>
      <c r="D37" s="121">
        <v>3249870</v>
      </c>
      <c r="E37" s="121">
        <v>0</v>
      </c>
      <c r="F37" s="121">
        <v>0</v>
      </c>
      <c r="G37" s="121">
        <v>3249870</v>
      </c>
      <c r="H37" s="121">
        <v>0</v>
      </c>
      <c r="I37" s="121">
        <v>3249870</v>
      </c>
      <c r="J37" s="123">
        <v>100</v>
      </c>
      <c r="K37" s="121">
        <v>0</v>
      </c>
      <c r="L37" s="120" t="s">
        <v>100</v>
      </c>
      <c r="M37" s="121">
        <v>0</v>
      </c>
    </row>
    <row r="38" spans="1:13" x14ac:dyDescent="0.25">
      <c r="A38" s="120" t="s">
        <v>94</v>
      </c>
      <c r="B38" s="120" t="s">
        <v>169</v>
      </c>
      <c r="C38" s="120" t="s">
        <v>170</v>
      </c>
      <c r="D38" s="121">
        <v>71054880</v>
      </c>
      <c r="E38" s="122">
        <v>-862</v>
      </c>
      <c r="F38" s="122">
        <v>-862</v>
      </c>
      <c r="G38" s="121">
        <v>71054018</v>
      </c>
      <c r="H38" s="121">
        <v>0</v>
      </c>
      <c r="I38" s="121">
        <v>38359989</v>
      </c>
      <c r="J38" s="123">
        <v>53.99</v>
      </c>
      <c r="K38" s="121">
        <v>32694029</v>
      </c>
      <c r="L38" s="120" t="s">
        <v>100</v>
      </c>
      <c r="M38" s="121">
        <v>0</v>
      </c>
    </row>
    <row r="39" spans="1:13" x14ac:dyDescent="0.25">
      <c r="A39" s="120" t="s">
        <v>94</v>
      </c>
      <c r="B39" s="120" t="s">
        <v>171</v>
      </c>
      <c r="C39" s="120" t="s">
        <v>172</v>
      </c>
      <c r="D39" s="121">
        <v>46054880</v>
      </c>
      <c r="E39" s="122">
        <v>-862</v>
      </c>
      <c r="F39" s="122">
        <v>-862</v>
      </c>
      <c r="G39" s="121">
        <v>46054018</v>
      </c>
      <c r="H39" s="121">
        <v>0</v>
      </c>
      <c r="I39" s="121">
        <v>28438989</v>
      </c>
      <c r="J39" s="123">
        <v>61.75</v>
      </c>
      <c r="K39" s="121">
        <v>17615029</v>
      </c>
      <c r="L39" s="120" t="s">
        <v>100</v>
      </c>
      <c r="M39" s="121">
        <v>0</v>
      </c>
    </row>
    <row r="40" spans="1:13" x14ac:dyDescent="0.25">
      <c r="A40" s="120" t="s">
        <v>94</v>
      </c>
      <c r="B40" s="120" t="s">
        <v>173</v>
      </c>
      <c r="C40" s="120" t="s">
        <v>174</v>
      </c>
      <c r="D40" s="121">
        <v>33051471</v>
      </c>
      <c r="E40" s="121">
        <v>0</v>
      </c>
      <c r="F40" s="121">
        <v>0</v>
      </c>
      <c r="G40" s="121">
        <v>33051471</v>
      </c>
      <c r="H40" s="121">
        <v>0</v>
      </c>
      <c r="I40" s="121">
        <v>25113504</v>
      </c>
      <c r="J40" s="123">
        <v>75.98</v>
      </c>
      <c r="K40" s="121">
        <v>7937967</v>
      </c>
      <c r="L40" s="120" t="s">
        <v>100</v>
      </c>
      <c r="M40" s="121">
        <v>0</v>
      </c>
    </row>
    <row r="41" spans="1:13" x14ac:dyDescent="0.25">
      <c r="A41" s="120" t="s">
        <v>94</v>
      </c>
      <c r="B41" s="120" t="s">
        <v>175</v>
      </c>
      <c r="C41" s="120" t="s">
        <v>176</v>
      </c>
      <c r="D41" s="121">
        <v>5533409</v>
      </c>
      <c r="E41" s="122">
        <v>-862</v>
      </c>
      <c r="F41" s="122">
        <v>-862</v>
      </c>
      <c r="G41" s="121">
        <v>5532547</v>
      </c>
      <c r="H41" s="121">
        <v>0</v>
      </c>
      <c r="I41" s="121">
        <v>1235485</v>
      </c>
      <c r="J41" s="123">
        <v>22.33</v>
      </c>
      <c r="K41" s="121">
        <v>4297062</v>
      </c>
      <c r="L41" s="120" t="s">
        <v>100</v>
      </c>
      <c r="M41" s="121">
        <v>0</v>
      </c>
    </row>
    <row r="42" spans="1:13" x14ac:dyDescent="0.25">
      <c r="A42" s="120" t="s">
        <v>94</v>
      </c>
      <c r="B42" s="120" t="s">
        <v>177</v>
      </c>
      <c r="C42" s="120" t="s">
        <v>178</v>
      </c>
      <c r="D42" s="121">
        <v>7470000</v>
      </c>
      <c r="E42" s="121">
        <v>0</v>
      </c>
      <c r="F42" s="121">
        <v>0</v>
      </c>
      <c r="G42" s="121">
        <v>7470000</v>
      </c>
      <c r="H42" s="121">
        <v>0</v>
      </c>
      <c r="I42" s="121">
        <v>2090000</v>
      </c>
      <c r="J42" s="123">
        <v>27.98</v>
      </c>
      <c r="K42" s="121">
        <v>5380000</v>
      </c>
      <c r="L42" s="120" t="s">
        <v>100</v>
      </c>
      <c r="M42" s="121">
        <v>0</v>
      </c>
    </row>
    <row r="43" spans="1:13" x14ac:dyDescent="0.25">
      <c r="A43" s="120" t="s">
        <v>94</v>
      </c>
      <c r="B43" s="120" t="s">
        <v>179</v>
      </c>
      <c r="C43" s="120" t="s">
        <v>180</v>
      </c>
      <c r="D43" s="121">
        <v>25000000</v>
      </c>
      <c r="E43" s="121">
        <v>0</v>
      </c>
      <c r="F43" s="121">
        <v>0</v>
      </c>
      <c r="G43" s="121">
        <v>25000000</v>
      </c>
      <c r="H43" s="121">
        <v>0</v>
      </c>
      <c r="I43" s="121">
        <v>9921000</v>
      </c>
      <c r="J43" s="123">
        <v>39.68</v>
      </c>
      <c r="K43" s="121">
        <v>15079000</v>
      </c>
      <c r="L43" s="120" t="s">
        <v>100</v>
      </c>
      <c r="M43" s="121">
        <v>0</v>
      </c>
    </row>
    <row r="44" spans="1:13" x14ac:dyDescent="0.25">
      <c r="A44" s="120" t="s">
        <v>94</v>
      </c>
      <c r="B44" s="120" t="s">
        <v>181</v>
      </c>
      <c r="C44" s="120" t="s">
        <v>182</v>
      </c>
      <c r="D44" s="121">
        <v>25000000</v>
      </c>
      <c r="E44" s="121">
        <v>0</v>
      </c>
      <c r="F44" s="121">
        <v>0</v>
      </c>
      <c r="G44" s="121">
        <v>25000000</v>
      </c>
      <c r="H44" s="121">
        <v>0</v>
      </c>
      <c r="I44" s="121">
        <v>9921000</v>
      </c>
      <c r="J44" s="123">
        <v>39.68</v>
      </c>
      <c r="K44" s="121">
        <v>15079000</v>
      </c>
      <c r="L44" s="120" t="s">
        <v>100</v>
      </c>
      <c r="M44" s="121">
        <v>0</v>
      </c>
    </row>
    <row r="45" spans="1:13" x14ac:dyDescent="0.25">
      <c r="A45" s="120" t="s">
        <v>94</v>
      </c>
      <c r="B45" s="120" t="s">
        <v>183</v>
      </c>
      <c r="C45" s="120" t="s">
        <v>184</v>
      </c>
      <c r="D45" s="121">
        <v>29833300</v>
      </c>
      <c r="E45" s="121">
        <v>0</v>
      </c>
      <c r="F45" s="121">
        <v>0</v>
      </c>
      <c r="G45" s="121">
        <v>29833300</v>
      </c>
      <c r="H45" s="121">
        <v>0</v>
      </c>
      <c r="I45" s="121">
        <v>29833300</v>
      </c>
      <c r="J45" s="123">
        <v>100</v>
      </c>
      <c r="K45" s="121">
        <v>0</v>
      </c>
      <c r="L45" s="120" t="s">
        <v>100</v>
      </c>
      <c r="M45" s="121">
        <v>0</v>
      </c>
    </row>
    <row r="46" spans="1:13" x14ac:dyDescent="0.25">
      <c r="A46" s="120" t="s">
        <v>94</v>
      </c>
      <c r="B46" s="120" t="s">
        <v>185</v>
      </c>
      <c r="C46" s="120" t="s">
        <v>186</v>
      </c>
      <c r="D46" s="121">
        <v>29833300</v>
      </c>
      <c r="E46" s="121">
        <v>0</v>
      </c>
      <c r="F46" s="121">
        <v>0</v>
      </c>
      <c r="G46" s="121">
        <v>29833300</v>
      </c>
      <c r="H46" s="121">
        <v>0</v>
      </c>
      <c r="I46" s="121">
        <v>29833300</v>
      </c>
      <c r="J46" s="123">
        <v>100</v>
      </c>
      <c r="K46" s="121">
        <v>0</v>
      </c>
      <c r="L46" s="120" t="s">
        <v>100</v>
      </c>
      <c r="M46" s="121">
        <v>0</v>
      </c>
    </row>
    <row r="47" spans="1:13" x14ac:dyDescent="0.25">
      <c r="A47" s="120" t="s">
        <v>94</v>
      </c>
      <c r="B47" s="120" t="s">
        <v>187</v>
      </c>
      <c r="C47" s="120" t="s">
        <v>188</v>
      </c>
      <c r="D47" s="121">
        <v>29833300</v>
      </c>
      <c r="E47" s="121">
        <v>0</v>
      </c>
      <c r="F47" s="121">
        <v>0</v>
      </c>
      <c r="G47" s="121">
        <v>29833300</v>
      </c>
      <c r="H47" s="121">
        <v>0</v>
      </c>
      <c r="I47" s="121">
        <v>29833300</v>
      </c>
      <c r="J47" s="123">
        <v>100</v>
      </c>
      <c r="K47" s="121">
        <v>0</v>
      </c>
      <c r="L47" s="120" t="s">
        <v>100</v>
      </c>
      <c r="M47" s="121">
        <v>0</v>
      </c>
    </row>
    <row r="48" spans="1:13" x14ac:dyDescent="0.25">
      <c r="A48" s="120" t="s">
        <v>94</v>
      </c>
      <c r="B48" s="120" t="s">
        <v>189</v>
      </c>
      <c r="C48" s="120" t="s">
        <v>190</v>
      </c>
      <c r="D48" s="121">
        <v>3369134368</v>
      </c>
      <c r="E48" s="122">
        <v>-1</v>
      </c>
      <c r="F48" s="122">
        <v>-40386689</v>
      </c>
      <c r="G48" s="121">
        <v>3328747679</v>
      </c>
      <c r="H48" s="121">
        <v>145505766</v>
      </c>
      <c r="I48" s="121">
        <v>1840952816</v>
      </c>
      <c r="J48" s="123">
        <v>55.3</v>
      </c>
      <c r="K48" s="121">
        <v>1487794863</v>
      </c>
      <c r="L48" s="120" t="s">
        <v>100</v>
      </c>
      <c r="M48" s="121">
        <v>0</v>
      </c>
    </row>
    <row r="49" spans="1:13" x14ac:dyDescent="0.25">
      <c r="A49" s="120" t="s">
        <v>94</v>
      </c>
      <c r="B49" s="120" t="s">
        <v>191</v>
      </c>
      <c r="C49" s="120" t="s">
        <v>192</v>
      </c>
      <c r="D49" s="121">
        <v>60732741</v>
      </c>
      <c r="E49" s="121">
        <v>0</v>
      </c>
      <c r="F49" s="121">
        <v>0</v>
      </c>
      <c r="G49" s="121">
        <v>60732741</v>
      </c>
      <c r="H49" s="121">
        <v>0</v>
      </c>
      <c r="I49" s="121">
        <v>55229861</v>
      </c>
      <c r="J49" s="123">
        <v>90.94</v>
      </c>
      <c r="K49" s="121">
        <v>5502880</v>
      </c>
      <c r="L49" s="120" t="s">
        <v>100</v>
      </c>
      <c r="M49" s="121">
        <v>0</v>
      </c>
    </row>
    <row r="50" spans="1:13" x14ac:dyDescent="0.25">
      <c r="A50" s="120" t="s">
        <v>94</v>
      </c>
      <c r="B50" s="120" t="s">
        <v>193</v>
      </c>
      <c r="C50" s="120" t="s">
        <v>194</v>
      </c>
      <c r="D50" s="121">
        <v>37915680</v>
      </c>
      <c r="E50" s="121">
        <v>0</v>
      </c>
      <c r="F50" s="121">
        <v>0</v>
      </c>
      <c r="G50" s="121">
        <v>37915680</v>
      </c>
      <c r="H50" s="121">
        <v>0</v>
      </c>
      <c r="I50" s="121">
        <v>32412800</v>
      </c>
      <c r="J50" s="123">
        <v>85.49</v>
      </c>
      <c r="K50" s="121">
        <v>5502880</v>
      </c>
      <c r="L50" s="120" t="s">
        <v>100</v>
      </c>
      <c r="M50" s="121">
        <v>0</v>
      </c>
    </row>
    <row r="51" spans="1:13" x14ac:dyDescent="0.25">
      <c r="A51" s="120" t="s">
        <v>94</v>
      </c>
      <c r="B51" s="120" t="s">
        <v>195</v>
      </c>
      <c r="C51" s="120" t="s">
        <v>196</v>
      </c>
      <c r="D51" s="121">
        <v>30000000</v>
      </c>
      <c r="E51" s="121">
        <v>0</v>
      </c>
      <c r="F51" s="121">
        <v>0</v>
      </c>
      <c r="G51" s="121">
        <v>30000000</v>
      </c>
      <c r="H51" s="121">
        <v>0</v>
      </c>
      <c r="I51" s="121">
        <v>30000000</v>
      </c>
      <c r="J51" s="123">
        <v>100</v>
      </c>
      <c r="K51" s="121">
        <v>0</v>
      </c>
      <c r="L51" s="120" t="s">
        <v>100</v>
      </c>
      <c r="M51" s="121">
        <v>0</v>
      </c>
    </row>
    <row r="52" spans="1:13" x14ac:dyDescent="0.25">
      <c r="A52" s="120" t="s">
        <v>94</v>
      </c>
      <c r="B52" s="120" t="s">
        <v>197</v>
      </c>
      <c r="C52" s="120" t="s">
        <v>198</v>
      </c>
      <c r="D52" s="121">
        <v>7915680</v>
      </c>
      <c r="E52" s="121">
        <v>0</v>
      </c>
      <c r="F52" s="121">
        <v>0</v>
      </c>
      <c r="G52" s="121">
        <v>7915680</v>
      </c>
      <c r="H52" s="121">
        <v>0</v>
      </c>
      <c r="I52" s="121">
        <v>2412800</v>
      </c>
      <c r="J52" s="123">
        <v>30.48</v>
      </c>
      <c r="K52" s="121">
        <v>5502880</v>
      </c>
      <c r="L52" s="120" t="s">
        <v>100</v>
      </c>
      <c r="M52" s="121">
        <v>0</v>
      </c>
    </row>
    <row r="53" spans="1:13" x14ac:dyDescent="0.25">
      <c r="A53" s="120" t="s">
        <v>94</v>
      </c>
      <c r="B53" s="120" t="s">
        <v>199</v>
      </c>
      <c r="C53" s="120" t="s">
        <v>200</v>
      </c>
      <c r="D53" s="121">
        <v>22817061</v>
      </c>
      <c r="E53" s="121">
        <v>0</v>
      </c>
      <c r="F53" s="121">
        <v>0</v>
      </c>
      <c r="G53" s="121">
        <v>22817061</v>
      </c>
      <c r="H53" s="121">
        <v>0</v>
      </c>
      <c r="I53" s="121">
        <v>22817061</v>
      </c>
      <c r="J53" s="123">
        <v>100</v>
      </c>
      <c r="K53" s="121">
        <v>0</v>
      </c>
      <c r="L53" s="120" t="s">
        <v>100</v>
      </c>
      <c r="M53" s="121">
        <v>0</v>
      </c>
    </row>
    <row r="54" spans="1:13" x14ac:dyDescent="0.25">
      <c r="A54" s="120" t="s">
        <v>94</v>
      </c>
      <c r="B54" s="120" t="s">
        <v>201</v>
      </c>
      <c r="C54" s="120" t="s">
        <v>202</v>
      </c>
      <c r="D54" s="121">
        <v>173816469</v>
      </c>
      <c r="E54" s="122">
        <v>-1</v>
      </c>
      <c r="F54" s="122">
        <v>-64655</v>
      </c>
      <c r="G54" s="121">
        <v>173751814</v>
      </c>
      <c r="H54" s="121">
        <v>1235481</v>
      </c>
      <c r="I54" s="121">
        <v>156288541</v>
      </c>
      <c r="J54" s="123">
        <v>89.95</v>
      </c>
      <c r="K54" s="121">
        <v>17463273</v>
      </c>
      <c r="L54" s="120" t="s">
        <v>100</v>
      </c>
      <c r="M54" s="121">
        <v>0</v>
      </c>
    </row>
    <row r="55" spans="1:13" x14ac:dyDescent="0.25">
      <c r="A55" s="120" t="s">
        <v>94</v>
      </c>
      <c r="B55" s="120" t="s">
        <v>203</v>
      </c>
      <c r="C55" s="120" t="s">
        <v>204</v>
      </c>
      <c r="D55" s="121">
        <v>46371825</v>
      </c>
      <c r="E55" s="121">
        <v>0</v>
      </c>
      <c r="F55" s="122">
        <v>-64654</v>
      </c>
      <c r="G55" s="121">
        <v>46307171</v>
      </c>
      <c r="H55" s="121">
        <v>0</v>
      </c>
      <c r="I55" s="121">
        <v>44686227</v>
      </c>
      <c r="J55" s="123">
        <v>96.5</v>
      </c>
      <c r="K55" s="121">
        <v>1620944</v>
      </c>
      <c r="L55" s="120" t="s">
        <v>100</v>
      </c>
      <c r="M55" s="121">
        <v>0</v>
      </c>
    </row>
    <row r="56" spans="1:13" x14ac:dyDescent="0.25">
      <c r="A56" s="120" t="s">
        <v>94</v>
      </c>
      <c r="B56" s="120" t="s">
        <v>205</v>
      </c>
      <c r="C56" s="120" t="s">
        <v>206</v>
      </c>
      <c r="D56" s="121">
        <v>46332654</v>
      </c>
      <c r="E56" s="121">
        <v>0</v>
      </c>
      <c r="F56" s="122">
        <v>-64654</v>
      </c>
      <c r="G56" s="121">
        <v>46268000</v>
      </c>
      <c r="H56" s="121">
        <v>0</v>
      </c>
      <c r="I56" s="121">
        <v>44647056</v>
      </c>
      <c r="J56" s="123">
        <v>96.5</v>
      </c>
      <c r="K56" s="121">
        <v>1620944</v>
      </c>
      <c r="L56" s="120" t="s">
        <v>100</v>
      </c>
      <c r="M56" s="121">
        <v>0</v>
      </c>
    </row>
    <row r="57" spans="1:13" x14ac:dyDescent="0.25">
      <c r="A57" s="120" t="s">
        <v>94</v>
      </c>
      <c r="B57" s="120" t="s">
        <v>207</v>
      </c>
      <c r="C57" s="120" t="s">
        <v>208</v>
      </c>
      <c r="D57" s="121">
        <v>64500</v>
      </c>
      <c r="E57" s="121">
        <v>0</v>
      </c>
      <c r="F57" s="122">
        <v>-64500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L57" s="120" t="s">
        <v>100</v>
      </c>
      <c r="M57" s="121">
        <v>0</v>
      </c>
    </row>
    <row r="58" spans="1:13" x14ac:dyDescent="0.25">
      <c r="A58" s="120" t="s">
        <v>94</v>
      </c>
      <c r="B58" s="120" t="s">
        <v>209</v>
      </c>
      <c r="C58" s="120" t="s">
        <v>210</v>
      </c>
      <c r="D58" s="121">
        <v>64500</v>
      </c>
      <c r="E58" s="121">
        <v>0</v>
      </c>
      <c r="F58" s="122">
        <v>-64500</v>
      </c>
      <c r="G58" s="121">
        <v>0</v>
      </c>
      <c r="H58" s="121">
        <v>0</v>
      </c>
      <c r="I58" s="121">
        <v>0</v>
      </c>
      <c r="J58" s="121">
        <v>0</v>
      </c>
      <c r="K58" s="121">
        <v>0</v>
      </c>
      <c r="L58" s="120" t="s">
        <v>100</v>
      </c>
      <c r="M58" s="121">
        <v>0</v>
      </c>
    </row>
    <row r="59" spans="1:13" x14ac:dyDescent="0.25">
      <c r="A59" s="120" t="s">
        <v>94</v>
      </c>
      <c r="B59" s="120" t="s">
        <v>211</v>
      </c>
      <c r="C59" s="120" t="s">
        <v>212</v>
      </c>
      <c r="D59" s="121">
        <v>46268154</v>
      </c>
      <c r="E59" s="121">
        <v>0</v>
      </c>
      <c r="F59" s="122">
        <v>-154</v>
      </c>
      <c r="G59" s="121">
        <v>46268000</v>
      </c>
      <c r="H59" s="121">
        <v>0</v>
      </c>
      <c r="I59" s="121">
        <v>44647056</v>
      </c>
      <c r="J59" s="123">
        <v>96.5</v>
      </c>
      <c r="K59" s="121">
        <v>1620944</v>
      </c>
      <c r="L59" s="120" t="s">
        <v>100</v>
      </c>
      <c r="M59" s="121">
        <v>0</v>
      </c>
    </row>
    <row r="60" spans="1:13" x14ac:dyDescent="0.25">
      <c r="A60" s="120" t="s">
        <v>94</v>
      </c>
      <c r="B60" s="120" t="s">
        <v>213</v>
      </c>
      <c r="C60" s="120" t="s">
        <v>214</v>
      </c>
      <c r="D60" s="121">
        <v>1620944</v>
      </c>
      <c r="E60" s="121">
        <v>0</v>
      </c>
      <c r="F60" s="121">
        <v>0</v>
      </c>
      <c r="G60" s="121">
        <v>1620944</v>
      </c>
      <c r="H60" s="121">
        <v>0</v>
      </c>
      <c r="I60" s="121">
        <v>0</v>
      </c>
      <c r="J60" s="121">
        <v>0</v>
      </c>
      <c r="K60" s="121">
        <v>1620944</v>
      </c>
      <c r="L60" s="120" t="s">
        <v>100</v>
      </c>
      <c r="M60" s="121">
        <v>0</v>
      </c>
    </row>
    <row r="61" spans="1:13" x14ac:dyDescent="0.25">
      <c r="A61" s="120" t="s">
        <v>94</v>
      </c>
      <c r="B61" s="120" t="s">
        <v>215</v>
      </c>
      <c r="C61" s="120" t="s">
        <v>216</v>
      </c>
      <c r="D61" s="121">
        <v>44647210</v>
      </c>
      <c r="E61" s="121">
        <v>0</v>
      </c>
      <c r="F61" s="122">
        <v>-154</v>
      </c>
      <c r="G61" s="121">
        <v>44647056</v>
      </c>
      <c r="H61" s="121">
        <v>0</v>
      </c>
      <c r="I61" s="121">
        <v>44647056</v>
      </c>
      <c r="J61" s="123">
        <v>100</v>
      </c>
      <c r="K61" s="121">
        <v>0</v>
      </c>
      <c r="L61" s="120" t="s">
        <v>100</v>
      </c>
      <c r="M61" s="121">
        <v>0</v>
      </c>
    </row>
    <row r="62" spans="1:13" x14ac:dyDescent="0.25">
      <c r="A62" s="120" t="s">
        <v>94</v>
      </c>
      <c r="B62" s="120" t="s">
        <v>217</v>
      </c>
      <c r="C62" s="120" t="s">
        <v>218</v>
      </c>
      <c r="D62" s="121">
        <v>39171</v>
      </c>
      <c r="E62" s="121">
        <v>0</v>
      </c>
      <c r="F62" s="121">
        <v>0</v>
      </c>
      <c r="G62" s="121">
        <v>39171</v>
      </c>
      <c r="H62" s="121">
        <v>0</v>
      </c>
      <c r="I62" s="121">
        <v>39171</v>
      </c>
      <c r="J62" s="123">
        <v>100</v>
      </c>
      <c r="K62" s="121">
        <v>0</v>
      </c>
      <c r="L62" s="120" t="s">
        <v>100</v>
      </c>
      <c r="M62" s="121">
        <v>0</v>
      </c>
    </row>
    <row r="63" spans="1:13" x14ac:dyDescent="0.25">
      <c r="A63" s="120" t="s">
        <v>94</v>
      </c>
      <c r="B63" s="120" t="s">
        <v>219</v>
      </c>
      <c r="C63" s="120" t="s">
        <v>220</v>
      </c>
      <c r="D63" s="121">
        <v>39171</v>
      </c>
      <c r="E63" s="121">
        <v>0</v>
      </c>
      <c r="F63" s="121">
        <v>0</v>
      </c>
      <c r="G63" s="121">
        <v>39171</v>
      </c>
      <c r="H63" s="121">
        <v>0</v>
      </c>
      <c r="I63" s="121">
        <v>39171</v>
      </c>
      <c r="J63" s="123">
        <v>100</v>
      </c>
      <c r="K63" s="121">
        <v>0</v>
      </c>
      <c r="L63" s="120" t="s">
        <v>100</v>
      </c>
      <c r="M63" s="121">
        <v>0</v>
      </c>
    </row>
    <row r="64" spans="1:13" x14ac:dyDescent="0.25">
      <c r="A64" s="120" t="s">
        <v>94</v>
      </c>
      <c r="B64" s="120" t="s">
        <v>221</v>
      </c>
      <c r="C64" s="120" t="s">
        <v>222</v>
      </c>
      <c r="D64" s="121">
        <v>1</v>
      </c>
      <c r="E64" s="122">
        <v>-1</v>
      </c>
      <c r="F64" s="122">
        <v>-1</v>
      </c>
      <c r="G64" s="121">
        <v>0</v>
      </c>
      <c r="H64" s="121">
        <v>0</v>
      </c>
      <c r="I64" s="121">
        <v>0</v>
      </c>
      <c r="J64" s="121">
        <v>0</v>
      </c>
      <c r="K64" s="121">
        <v>0</v>
      </c>
      <c r="L64" s="120" t="s">
        <v>100</v>
      </c>
      <c r="M64" s="121">
        <v>0</v>
      </c>
    </row>
    <row r="65" spans="1:13" x14ac:dyDescent="0.25">
      <c r="A65" s="120" t="s">
        <v>94</v>
      </c>
      <c r="B65" s="120" t="s">
        <v>223</v>
      </c>
      <c r="C65" s="120" t="s">
        <v>224</v>
      </c>
      <c r="D65" s="121">
        <v>1</v>
      </c>
      <c r="E65" s="122">
        <v>-1</v>
      </c>
      <c r="F65" s="122">
        <v>-1</v>
      </c>
      <c r="G65" s="121">
        <v>0</v>
      </c>
      <c r="H65" s="121">
        <v>0</v>
      </c>
      <c r="I65" s="121">
        <v>0</v>
      </c>
      <c r="J65" s="121">
        <v>0</v>
      </c>
      <c r="K65" s="121">
        <v>0</v>
      </c>
      <c r="L65" s="120" t="s">
        <v>100</v>
      </c>
      <c r="M65" s="121">
        <v>0</v>
      </c>
    </row>
    <row r="66" spans="1:13" x14ac:dyDescent="0.25">
      <c r="A66" s="120" t="s">
        <v>94</v>
      </c>
      <c r="B66" s="120" t="s">
        <v>225</v>
      </c>
      <c r="C66" s="120" t="s">
        <v>226</v>
      </c>
      <c r="D66" s="121">
        <v>127444643</v>
      </c>
      <c r="E66" s="121">
        <v>0</v>
      </c>
      <c r="F66" s="121">
        <v>0</v>
      </c>
      <c r="G66" s="121">
        <v>127444643</v>
      </c>
      <c r="H66" s="121">
        <v>1235481</v>
      </c>
      <c r="I66" s="121">
        <v>111602314</v>
      </c>
      <c r="J66" s="123">
        <v>87.57</v>
      </c>
      <c r="K66" s="121">
        <v>15842329</v>
      </c>
      <c r="L66" s="120" t="s">
        <v>100</v>
      </c>
      <c r="M66" s="121">
        <v>0</v>
      </c>
    </row>
    <row r="67" spans="1:13" x14ac:dyDescent="0.25">
      <c r="A67" s="120" t="s">
        <v>94</v>
      </c>
      <c r="B67" s="120" t="s">
        <v>227</v>
      </c>
      <c r="C67" s="120" t="s">
        <v>228</v>
      </c>
      <c r="D67" s="121">
        <v>28622322</v>
      </c>
      <c r="E67" s="121">
        <v>0</v>
      </c>
      <c r="F67" s="121">
        <v>0</v>
      </c>
      <c r="G67" s="121">
        <v>28622322</v>
      </c>
      <c r="H67" s="121">
        <v>1235481</v>
      </c>
      <c r="I67" s="121">
        <v>12856761</v>
      </c>
      <c r="J67" s="123">
        <v>44.92</v>
      </c>
      <c r="K67" s="121">
        <v>15765561</v>
      </c>
      <c r="L67" s="120" t="s">
        <v>100</v>
      </c>
      <c r="M67" s="121">
        <v>0</v>
      </c>
    </row>
    <row r="68" spans="1:13" x14ac:dyDescent="0.25">
      <c r="A68" s="120" t="s">
        <v>94</v>
      </c>
      <c r="B68" s="120" t="s">
        <v>229</v>
      </c>
      <c r="C68" s="120" t="s">
        <v>230</v>
      </c>
      <c r="D68" s="121">
        <v>98822321</v>
      </c>
      <c r="E68" s="121">
        <v>0</v>
      </c>
      <c r="F68" s="121">
        <v>0</v>
      </c>
      <c r="G68" s="121">
        <v>98822321</v>
      </c>
      <c r="H68" s="121">
        <v>0</v>
      </c>
      <c r="I68" s="121">
        <v>98745553</v>
      </c>
      <c r="J68" s="123">
        <v>99.92</v>
      </c>
      <c r="K68" s="121">
        <v>76768</v>
      </c>
      <c r="L68" s="120" t="s">
        <v>100</v>
      </c>
      <c r="M68" s="121">
        <v>0</v>
      </c>
    </row>
    <row r="69" spans="1:13" x14ac:dyDescent="0.25">
      <c r="A69" s="120" t="s">
        <v>94</v>
      </c>
      <c r="B69" s="120" t="s">
        <v>231</v>
      </c>
      <c r="C69" s="120" t="s">
        <v>232</v>
      </c>
      <c r="D69" s="121">
        <v>2804517598</v>
      </c>
      <c r="E69" s="121">
        <v>0</v>
      </c>
      <c r="F69" s="122">
        <v>-36968024</v>
      </c>
      <c r="G69" s="121">
        <v>2767549574</v>
      </c>
      <c r="H69" s="121">
        <v>139330620</v>
      </c>
      <c r="I69" s="121">
        <v>1312375084</v>
      </c>
      <c r="J69" s="123">
        <v>47.42</v>
      </c>
      <c r="K69" s="121">
        <v>1455174490</v>
      </c>
      <c r="L69" s="120" t="s">
        <v>100</v>
      </c>
      <c r="M69" s="121">
        <v>0</v>
      </c>
    </row>
    <row r="70" spans="1:13" x14ac:dyDescent="0.25">
      <c r="A70" s="120" t="s">
        <v>94</v>
      </c>
      <c r="B70" s="120" t="s">
        <v>233</v>
      </c>
      <c r="C70" s="120" t="s">
        <v>234</v>
      </c>
      <c r="D70" s="121">
        <v>828664499</v>
      </c>
      <c r="E70" s="121">
        <v>0</v>
      </c>
      <c r="F70" s="122">
        <v>-1</v>
      </c>
      <c r="G70" s="121">
        <v>828664498</v>
      </c>
      <c r="H70" s="121">
        <v>35700000</v>
      </c>
      <c r="I70" s="121">
        <v>340811165</v>
      </c>
      <c r="J70" s="123">
        <v>41.13</v>
      </c>
      <c r="K70" s="121">
        <v>487853333</v>
      </c>
      <c r="L70" s="120" t="s">
        <v>100</v>
      </c>
      <c r="M70" s="121">
        <v>0</v>
      </c>
    </row>
    <row r="71" spans="1:13" x14ac:dyDescent="0.25">
      <c r="A71" s="120" t="s">
        <v>94</v>
      </c>
      <c r="B71" s="120" t="s">
        <v>235</v>
      </c>
      <c r="C71" s="120" t="s">
        <v>236</v>
      </c>
      <c r="D71" s="121">
        <v>304499999</v>
      </c>
      <c r="E71" s="121">
        <v>0</v>
      </c>
      <c r="F71" s="121">
        <v>0</v>
      </c>
      <c r="G71" s="121">
        <v>304499999</v>
      </c>
      <c r="H71" s="121">
        <v>35700000</v>
      </c>
      <c r="I71" s="121">
        <v>180646666</v>
      </c>
      <c r="J71" s="123">
        <v>59.33</v>
      </c>
      <c r="K71" s="121">
        <v>123853333</v>
      </c>
      <c r="L71" s="120" t="s">
        <v>100</v>
      </c>
      <c r="M71" s="121">
        <v>0</v>
      </c>
    </row>
    <row r="72" spans="1:13" x14ac:dyDescent="0.25">
      <c r="A72" s="120" t="s">
        <v>94</v>
      </c>
      <c r="B72" s="120" t="s">
        <v>237</v>
      </c>
      <c r="C72" s="120" t="s">
        <v>238</v>
      </c>
      <c r="D72" s="121">
        <v>1</v>
      </c>
      <c r="E72" s="121">
        <v>0</v>
      </c>
      <c r="F72" s="122">
        <v>-1</v>
      </c>
      <c r="G72" s="121">
        <v>0</v>
      </c>
      <c r="H72" s="121">
        <v>0</v>
      </c>
      <c r="I72" s="121">
        <v>0</v>
      </c>
      <c r="J72" s="121">
        <v>0</v>
      </c>
      <c r="K72" s="121">
        <v>0</v>
      </c>
      <c r="L72" s="120" t="s">
        <v>100</v>
      </c>
      <c r="M72" s="121">
        <v>0</v>
      </c>
    </row>
    <row r="73" spans="1:13" x14ac:dyDescent="0.25">
      <c r="A73" s="120" t="s">
        <v>94</v>
      </c>
      <c r="B73" s="120" t="s">
        <v>239</v>
      </c>
      <c r="C73" s="120" t="s">
        <v>240</v>
      </c>
      <c r="D73" s="121">
        <v>357000000</v>
      </c>
      <c r="E73" s="121">
        <v>0</v>
      </c>
      <c r="F73" s="121">
        <v>0</v>
      </c>
      <c r="G73" s="121">
        <v>357000000</v>
      </c>
      <c r="H73" s="121">
        <v>0</v>
      </c>
      <c r="I73" s="121">
        <v>0</v>
      </c>
      <c r="J73" s="121">
        <v>0</v>
      </c>
      <c r="K73" s="121">
        <v>357000000</v>
      </c>
      <c r="L73" s="120" t="s">
        <v>100</v>
      </c>
      <c r="M73" s="121">
        <v>0</v>
      </c>
    </row>
    <row r="74" spans="1:13" x14ac:dyDescent="0.25">
      <c r="A74" s="120" t="s">
        <v>94</v>
      </c>
      <c r="B74" s="120" t="s">
        <v>241</v>
      </c>
      <c r="C74" s="120" t="s">
        <v>242</v>
      </c>
      <c r="D74" s="121">
        <v>167164499</v>
      </c>
      <c r="E74" s="121">
        <v>0</v>
      </c>
      <c r="F74" s="121">
        <v>0</v>
      </c>
      <c r="G74" s="121">
        <v>167164499</v>
      </c>
      <c r="H74" s="121">
        <v>0</v>
      </c>
      <c r="I74" s="121">
        <v>160164499</v>
      </c>
      <c r="J74" s="123">
        <v>95.81</v>
      </c>
      <c r="K74" s="121">
        <v>7000000</v>
      </c>
      <c r="L74" s="120" t="s">
        <v>100</v>
      </c>
      <c r="M74" s="121">
        <v>0</v>
      </c>
    </row>
    <row r="75" spans="1:13" x14ac:dyDescent="0.25">
      <c r="A75" s="120" t="s">
        <v>94</v>
      </c>
      <c r="B75" s="120" t="s">
        <v>243</v>
      </c>
      <c r="C75" s="120" t="s">
        <v>244</v>
      </c>
      <c r="D75" s="121">
        <v>537159424</v>
      </c>
      <c r="E75" s="121">
        <v>0</v>
      </c>
      <c r="F75" s="121">
        <v>0</v>
      </c>
      <c r="G75" s="121">
        <v>537159424</v>
      </c>
      <c r="H75" s="121">
        <v>8430421</v>
      </c>
      <c r="I75" s="121">
        <v>400424440</v>
      </c>
      <c r="J75" s="123">
        <v>74.540000000000006</v>
      </c>
      <c r="K75" s="121">
        <v>136734984</v>
      </c>
      <c r="L75" s="120" t="s">
        <v>100</v>
      </c>
      <c r="M75" s="121">
        <v>0</v>
      </c>
    </row>
    <row r="76" spans="1:13" x14ac:dyDescent="0.25">
      <c r="A76" s="120" t="s">
        <v>94</v>
      </c>
      <c r="B76" s="120" t="s">
        <v>245</v>
      </c>
      <c r="C76" s="120" t="s">
        <v>246</v>
      </c>
      <c r="D76" s="121">
        <v>13449380</v>
      </c>
      <c r="E76" s="121">
        <v>0</v>
      </c>
      <c r="F76" s="121">
        <v>0</v>
      </c>
      <c r="G76" s="121">
        <v>13449380</v>
      </c>
      <c r="H76" s="121">
        <v>0</v>
      </c>
      <c r="I76" s="121">
        <v>0</v>
      </c>
      <c r="J76" s="121">
        <v>0</v>
      </c>
      <c r="K76" s="121">
        <v>13449380</v>
      </c>
      <c r="L76" s="120" t="s">
        <v>100</v>
      </c>
      <c r="M76" s="121">
        <v>0</v>
      </c>
    </row>
    <row r="77" spans="1:13" x14ac:dyDescent="0.25">
      <c r="A77" s="120" t="s">
        <v>94</v>
      </c>
      <c r="B77" s="120" t="s">
        <v>247</v>
      </c>
      <c r="C77" s="120" t="s">
        <v>248</v>
      </c>
      <c r="D77" s="121">
        <v>151370043</v>
      </c>
      <c r="E77" s="121">
        <v>0</v>
      </c>
      <c r="F77" s="121">
        <v>0</v>
      </c>
      <c r="G77" s="121">
        <v>151370043</v>
      </c>
      <c r="H77" s="121">
        <v>3830421</v>
      </c>
      <c r="I77" s="121">
        <v>95851106</v>
      </c>
      <c r="J77" s="123">
        <v>63.32</v>
      </c>
      <c r="K77" s="121">
        <v>55518937</v>
      </c>
      <c r="L77" s="120" t="s">
        <v>100</v>
      </c>
      <c r="M77" s="121">
        <v>0</v>
      </c>
    </row>
    <row r="78" spans="1:13" x14ac:dyDescent="0.25">
      <c r="A78" s="120" t="s">
        <v>94</v>
      </c>
      <c r="B78" s="120" t="s">
        <v>249</v>
      </c>
      <c r="C78" s="120" t="s">
        <v>250</v>
      </c>
      <c r="D78" s="121">
        <v>372340001</v>
      </c>
      <c r="E78" s="121">
        <v>0</v>
      </c>
      <c r="F78" s="121">
        <v>0</v>
      </c>
      <c r="G78" s="121">
        <v>372340001</v>
      </c>
      <c r="H78" s="121">
        <v>4600000</v>
      </c>
      <c r="I78" s="121">
        <v>304573334</v>
      </c>
      <c r="J78" s="123">
        <v>81.8</v>
      </c>
      <c r="K78" s="121">
        <v>67766667</v>
      </c>
      <c r="L78" s="120" t="s">
        <v>100</v>
      </c>
      <c r="M78" s="121">
        <v>0</v>
      </c>
    </row>
    <row r="79" spans="1:13" x14ac:dyDescent="0.25">
      <c r="A79" s="120" t="s">
        <v>94</v>
      </c>
      <c r="B79" s="120" t="s">
        <v>251</v>
      </c>
      <c r="C79" s="120" t="s">
        <v>252</v>
      </c>
      <c r="D79" s="121">
        <v>3316576</v>
      </c>
      <c r="E79" s="121">
        <v>0</v>
      </c>
      <c r="F79" s="122">
        <v>-1026926</v>
      </c>
      <c r="G79" s="121">
        <v>2289650</v>
      </c>
      <c r="H79" s="121">
        <v>0</v>
      </c>
      <c r="I79" s="121">
        <v>2113350</v>
      </c>
      <c r="J79" s="123">
        <v>92.3</v>
      </c>
      <c r="K79" s="121">
        <v>176300</v>
      </c>
      <c r="L79" s="120" t="s">
        <v>100</v>
      </c>
      <c r="M79" s="121">
        <v>0</v>
      </c>
    </row>
    <row r="80" spans="1:13" x14ac:dyDescent="0.25">
      <c r="A80" s="120" t="s">
        <v>94</v>
      </c>
      <c r="B80" s="120" t="s">
        <v>253</v>
      </c>
      <c r="C80" s="120" t="s">
        <v>254</v>
      </c>
      <c r="D80" s="121">
        <v>3140276</v>
      </c>
      <c r="E80" s="121">
        <v>0</v>
      </c>
      <c r="F80" s="122">
        <v>-1026926</v>
      </c>
      <c r="G80" s="121">
        <v>2113350</v>
      </c>
      <c r="H80" s="121">
        <v>0</v>
      </c>
      <c r="I80" s="121">
        <v>2113350</v>
      </c>
      <c r="J80" s="123">
        <v>100</v>
      </c>
      <c r="K80" s="121">
        <v>0</v>
      </c>
      <c r="L80" s="120" t="s">
        <v>100</v>
      </c>
      <c r="M80" s="121">
        <v>0</v>
      </c>
    </row>
    <row r="81" spans="1:13" x14ac:dyDescent="0.25">
      <c r="A81" s="120" t="s">
        <v>94</v>
      </c>
      <c r="B81" s="120" t="s">
        <v>255</v>
      </c>
      <c r="C81" s="120" t="s">
        <v>256</v>
      </c>
      <c r="D81" s="121">
        <v>176300</v>
      </c>
      <c r="E81" s="121">
        <v>0</v>
      </c>
      <c r="F81" s="121">
        <v>0</v>
      </c>
      <c r="G81" s="121">
        <v>176300</v>
      </c>
      <c r="H81" s="121">
        <v>0</v>
      </c>
      <c r="I81" s="121">
        <v>0</v>
      </c>
      <c r="J81" s="121">
        <v>0</v>
      </c>
      <c r="K81" s="121">
        <v>176300</v>
      </c>
      <c r="L81" s="120" t="s">
        <v>100</v>
      </c>
      <c r="M81" s="121">
        <v>0</v>
      </c>
    </row>
    <row r="82" spans="1:13" x14ac:dyDescent="0.25">
      <c r="A82" s="120" t="s">
        <v>94</v>
      </c>
      <c r="B82" s="120" t="s">
        <v>257</v>
      </c>
      <c r="C82" s="120" t="s">
        <v>258</v>
      </c>
      <c r="D82" s="121">
        <v>1374604087</v>
      </c>
      <c r="E82" s="121">
        <v>0</v>
      </c>
      <c r="F82" s="122">
        <v>-1159490</v>
      </c>
      <c r="G82" s="121">
        <v>1373444597</v>
      </c>
      <c r="H82" s="121">
        <v>95200199</v>
      </c>
      <c r="I82" s="121">
        <v>543034724</v>
      </c>
      <c r="J82" s="123">
        <v>39.54</v>
      </c>
      <c r="K82" s="121">
        <v>830409873</v>
      </c>
      <c r="L82" s="120" t="s">
        <v>100</v>
      </c>
      <c r="M82" s="121">
        <v>0</v>
      </c>
    </row>
    <row r="83" spans="1:13" x14ac:dyDescent="0.25">
      <c r="A83" s="120" t="s">
        <v>94</v>
      </c>
      <c r="B83" s="120" t="s">
        <v>259</v>
      </c>
      <c r="C83" s="120" t="s">
        <v>260</v>
      </c>
      <c r="D83" s="121">
        <v>1269385257</v>
      </c>
      <c r="E83" s="121">
        <v>0</v>
      </c>
      <c r="F83" s="121">
        <v>0</v>
      </c>
      <c r="G83" s="121">
        <v>1269385257</v>
      </c>
      <c r="H83" s="121">
        <v>95200199</v>
      </c>
      <c r="I83" s="121">
        <v>440347797</v>
      </c>
      <c r="J83" s="123">
        <v>34.69</v>
      </c>
      <c r="K83" s="121">
        <v>829037460</v>
      </c>
      <c r="L83" s="120" t="s">
        <v>100</v>
      </c>
      <c r="M83" s="121">
        <v>0</v>
      </c>
    </row>
    <row r="84" spans="1:13" x14ac:dyDescent="0.25">
      <c r="A84" s="120" t="s">
        <v>94</v>
      </c>
      <c r="B84" s="120" t="s">
        <v>261</v>
      </c>
      <c r="C84" s="120" t="s">
        <v>262</v>
      </c>
      <c r="D84" s="121">
        <v>5948050</v>
      </c>
      <c r="E84" s="121">
        <v>0</v>
      </c>
      <c r="F84" s="122">
        <v>-1159490</v>
      </c>
      <c r="G84" s="121">
        <v>4788560</v>
      </c>
      <c r="H84" s="121">
        <v>0</v>
      </c>
      <c r="I84" s="121">
        <v>4788560</v>
      </c>
      <c r="J84" s="123">
        <v>100</v>
      </c>
      <c r="K84" s="121">
        <v>0</v>
      </c>
      <c r="L84" s="120" t="s">
        <v>100</v>
      </c>
      <c r="M84" s="121">
        <v>0</v>
      </c>
    </row>
    <row r="85" spans="1:13" x14ac:dyDescent="0.25">
      <c r="A85" s="120" t="s">
        <v>94</v>
      </c>
      <c r="B85" s="120" t="s">
        <v>263</v>
      </c>
      <c r="C85" s="120" t="s">
        <v>264</v>
      </c>
      <c r="D85" s="121">
        <v>99270780</v>
      </c>
      <c r="E85" s="121">
        <v>0</v>
      </c>
      <c r="F85" s="121">
        <v>0</v>
      </c>
      <c r="G85" s="121">
        <v>99270780</v>
      </c>
      <c r="H85" s="121">
        <v>0</v>
      </c>
      <c r="I85" s="121">
        <v>97898367</v>
      </c>
      <c r="J85" s="123">
        <v>98.62</v>
      </c>
      <c r="K85" s="121">
        <v>1372413</v>
      </c>
      <c r="L85" s="120" t="s">
        <v>100</v>
      </c>
      <c r="M85" s="121">
        <v>0</v>
      </c>
    </row>
    <row r="86" spans="1:13" x14ac:dyDescent="0.25">
      <c r="A86" s="120" t="s">
        <v>94</v>
      </c>
      <c r="B86" s="120" t="s">
        <v>265</v>
      </c>
      <c r="C86" s="120" t="s">
        <v>266</v>
      </c>
      <c r="D86" s="121">
        <v>43948287</v>
      </c>
      <c r="E86" s="121">
        <v>0</v>
      </c>
      <c r="F86" s="122">
        <v>-34781607</v>
      </c>
      <c r="G86" s="121">
        <v>9166680</v>
      </c>
      <c r="H86" s="121">
        <v>0</v>
      </c>
      <c r="I86" s="121">
        <v>9166680</v>
      </c>
      <c r="J86" s="123">
        <v>100</v>
      </c>
      <c r="K86" s="121">
        <v>0</v>
      </c>
      <c r="L86" s="120" t="s">
        <v>100</v>
      </c>
      <c r="M86" s="121">
        <v>0</v>
      </c>
    </row>
    <row r="87" spans="1:13" x14ac:dyDescent="0.25">
      <c r="A87" s="120" t="s">
        <v>94</v>
      </c>
      <c r="B87" s="120" t="s">
        <v>267</v>
      </c>
      <c r="C87" s="120" t="s">
        <v>268</v>
      </c>
      <c r="D87" s="121">
        <v>31929858</v>
      </c>
      <c r="E87" s="121">
        <v>0</v>
      </c>
      <c r="F87" s="122">
        <v>-27258498</v>
      </c>
      <c r="G87" s="121">
        <v>4671360</v>
      </c>
      <c r="H87" s="121">
        <v>0</v>
      </c>
      <c r="I87" s="121">
        <v>4671360</v>
      </c>
      <c r="J87" s="123">
        <v>100</v>
      </c>
      <c r="K87" s="121">
        <v>0</v>
      </c>
      <c r="L87" s="120" t="s">
        <v>100</v>
      </c>
      <c r="M87" s="121">
        <v>0</v>
      </c>
    </row>
    <row r="88" spans="1:13" x14ac:dyDescent="0.25">
      <c r="A88" s="120" t="s">
        <v>94</v>
      </c>
      <c r="B88" s="120" t="s">
        <v>269</v>
      </c>
      <c r="C88" s="120" t="s">
        <v>270</v>
      </c>
      <c r="D88" s="121">
        <v>12018429</v>
      </c>
      <c r="E88" s="121">
        <v>0</v>
      </c>
      <c r="F88" s="122">
        <v>-7523109</v>
      </c>
      <c r="G88" s="121">
        <v>4495320</v>
      </c>
      <c r="H88" s="121">
        <v>0</v>
      </c>
      <c r="I88" s="121">
        <v>4495320</v>
      </c>
      <c r="J88" s="123">
        <v>100</v>
      </c>
      <c r="K88" s="121">
        <v>0</v>
      </c>
      <c r="L88" s="120" t="s">
        <v>100</v>
      </c>
      <c r="M88" s="121">
        <v>0</v>
      </c>
    </row>
    <row r="89" spans="1:13" x14ac:dyDescent="0.25">
      <c r="A89" s="120" t="s">
        <v>94</v>
      </c>
      <c r="B89" s="120" t="s">
        <v>271</v>
      </c>
      <c r="C89" s="120" t="s">
        <v>272</v>
      </c>
      <c r="D89" s="121">
        <v>16824725</v>
      </c>
      <c r="E89" s="121">
        <v>0</v>
      </c>
      <c r="F89" s="121">
        <v>0</v>
      </c>
      <c r="G89" s="121">
        <v>16824725</v>
      </c>
      <c r="H89" s="121">
        <v>0</v>
      </c>
      <c r="I89" s="121">
        <v>16824725</v>
      </c>
      <c r="J89" s="123">
        <v>100</v>
      </c>
      <c r="K89" s="121">
        <v>0</v>
      </c>
      <c r="L89" s="120" t="s">
        <v>100</v>
      </c>
      <c r="M89" s="121">
        <v>0</v>
      </c>
    </row>
    <row r="90" spans="1:13" x14ac:dyDescent="0.25">
      <c r="A90" s="120" t="s">
        <v>94</v>
      </c>
      <c r="B90" s="120" t="s">
        <v>273</v>
      </c>
      <c r="C90" s="120" t="s">
        <v>274</v>
      </c>
      <c r="D90" s="121">
        <v>16824725</v>
      </c>
      <c r="E90" s="121">
        <v>0</v>
      </c>
      <c r="F90" s="121">
        <v>0</v>
      </c>
      <c r="G90" s="121">
        <v>16824725</v>
      </c>
      <c r="H90" s="121">
        <v>0</v>
      </c>
      <c r="I90" s="121">
        <v>16824725</v>
      </c>
      <c r="J90" s="123">
        <v>100</v>
      </c>
      <c r="K90" s="121">
        <v>0</v>
      </c>
      <c r="L90" s="120" t="s">
        <v>100</v>
      </c>
      <c r="M90" s="121">
        <v>0</v>
      </c>
    </row>
    <row r="91" spans="1:13" x14ac:dyDescent="0.25">
      <c r="A91" s="120" t="s">
        <v>94</v>
      </c>
      <c r="B91" s="120" t="s">
        <v>275</v>
      </c>
      <c r="C91" s="120" t="s">
        <v>276</v>
      </c>
      <c r="D91" s="121">
        <v>330067560</v>
      </c>
      <c r="E91" s="121">
        <v>0</v>
      </c>
      <c r="F91" s="122">
        <v>-3354010</v>
      </c>
      <c r="G91" s="121">
        <v>326713550</v>
      </c>
      <c r="H91" s="121">
        <v>4939665</v>
      </c>
      <c r="I91" s="121">
        <v>317059330</v>
      </c>
      <c r="J91" s="123">
        <v>97.05</v>
      </c>
      <c r="K91" s="121">
        <v>9654220</v>
      </c>
      <c r="L91" s="120" t="s">
        <v>100</v>
      </c>
      <c r="M91" s="121">
        <v>0</v>
      </c>
    </row>
    <row r="92" spans="1:13" x14ac:dyDescent="0.25">
      <c r="A92" s="120" t="s">
        <v>94</v>
      </c>
      <c r="B92" s="120" t="s">
        <v>277</v>
      </c>
      <c r="C92" s="120" t="s">
        <v>278</v>
      </c>
      <c r="D92" s="121">
        <v>650000</v>
      </c>
      <c r="E92" s="121">
        <v>0</v>
      </c>
      <c r="F92" s="121">
        <v>0</v>
      </c>
      <c r="G92" s="121">
        <v>650000</v>
      </c>
      <c r="H92" s="121">
        <v>0</v>
      </c>
      <c r="I92" s="121">
        <v>650000</v>
      </c>
      <c r="J92" s="123">
        <v>100</v>
      </c>
      <c r="K92" s="121">
        <v>0</v>
      </c>
      <c r="L92" s="120" t="s">
        <v>100</v>
      </c>
      <c r="M92" s="121">
        <v>0</v>
      </c>
    </row>
    <row r="93" spans="1:13" x14ac:dyDescent="0.25">
      <c r="A93" s="120" t="s">
        <v>94</v>
      </c>
      <c r="B93" s="120" t="s">
        <v>279</v>
      </c>
      <c r="C93" s="120" t="s">
        <v>280</v>
      </c>
      <c r="D93" s="121">
        <v>650000</v>
      </c>
      <c r="E93" s="121">
        <v>0</v>
      </c>
      <c r="F93" s="121">
        <v>0</v>
      </c>
      <c r="G93" s="121">
        <v>650000</v>
      </c>
      <c r="H93" s="121">
        <v>0</v>
      </c>
      <c r="I93" s="121">
        <v>650000</v>
      </c>
      <c r="J93" s="123">
        <v>100</v>
      </c>
      <c r="K93" s="121">
        <v>0</v>
      </c>
      <c r="L93" s="120" t="s">
        <v>100</v>
      </c>
      <c r="M93" s="121">
        <v>0</v>
      </c>
    </row>
    <row r="94" spans="1:13" x14ac:dyDescent="0.25">
      <c r="A94" s="120" t="s">
        <v>94</v>
      </c>
      <c r="B94" s="120" t="s">
        <v>281</v>
      </c>
      <c r="C94" s="120" t="s">
        <v>282</v>
      </c>
      <c r="D94" s="121">
        <v>47926666</v>
      </c>
      <c r="E94" s="121">
        <v>0</v>
      </c>
      <c r="F94" s="121">
        <v>0</v>
      </c>
      <c r="G94" s="121">
        <v>47926666</v>
      </c>
      <c r="H94" s="121">
        <v>0</v>
      </c>
      <c r="I94" s="121">
        <v>47926666</v>
      </c>
      <c r="J94" s="123">
        <v>100</v>
      </c>
      <c r="K94" s="121">
        <v>0</v>
      </c>
      <c r="L94" s="120" t="s">
        <v>100</v>
      </c>
      <c r="M94" s="121">
        <v>0</v>
      </c>
    </row>
    <row r="95" spans="1:13" x14ac:dyDescent="0.25">
      <c r="A95" s="120" t="s">
        <v>94</v>
      </c>
      <c r="B95" s="120" t="s">
        <v>283</v>
      </c>
      <c r="C95" s="120" t="s">
        <v>284</v>
      </c>
      <c r="D95" s="121">
        <v>47926666</v>
      </c>
      <c r="E95" s="121">
        <v>0</v>
      </c>
      <c r="F95" s="121">
        <v>0</v>
      </c>
      <c r="G95" s="121">
        <v>47926666</v>
      </c>
      <c r="H95" s="121">
        <v>0</v>
      </c>
      <c r="I95" s="121">
        <v>47926666</v>
      </c>
      <c r="J95" s="123">
        <v>100</v>
      </c>
      <c r="K95" s="121">
        <v>0</v>
      </c>
      <c r="L95" s="120" t="s">
        <v>100</v>
      </c>
      <c r="M95" s="121">
        <v>0</v>
      </c>
    </row>
    <row r="96" spans="1:13" x14ac:dyDescent="0.25">
      <c r="A96" s="120" t="s">
        <v>94</v>
      </c>
      <c r="B96" s="120" t="s">
        <v>285</v>
      </c>
      <c r="C96" s="120" t="s">
        <v>286</v>
      </c>
      <c r="D96" s="121">
        <v>81683010</v>
      </c>
      <c r="E96" s="121">
        <v>0</v>
      </c>
      <c r="F96" s="121">
        <v>0</v>
      </c>
      <c r="G96" s="121">
        <v>81683010</v>
      </c>
      <c r="H96" s="121">
        <v>4327700</v>
      </c>
      <c r="I96" s="121">
        <v>72028790</v>
      </c>
      <c r="J96" s="123">
        <v>88.18</v>
      </c>
      <c r="K96" s="121">
        <v>9654220</v>
      </c>
      <c r="L96" s="120" t="s">
        <v>100</v>
      </c>
      <c r="M96" s="121">
        <v>0</v>
      </c>
    </row>
    <row r="97" spans="1:13" x14ac:dyDescent="0.25">
      <c r="A97" s="120" t="s">
        <v>94</v>
      </c>
      <c r="B97" s="120" t="s">
        <v>287</v>
      </c>
      <c r="C97" s="120" t="s">
        <v>288</v>
      </c>
      <c r="D97" s="121">
        <v>81683010</v>
      </c>
      <c r="E97" s="121">
        <v>0</v>
      </c>
      <c r="F97" s="121">
        <v>0</v>
      </c>
      <c r="G97" s="121">
        <v>81683010</v>
      </c>
      <c r="H97" s="121">
        <v>4327700</v>
      </c>
      <c r="I97" s="121">
        <v>72028790</v>
      </c>
      <c r="J97" s="123">
        <v>88.18</v>
      </c>
      <c r="K97" s="121">
        <v>9654220</v>
      </c>
      <c r="L97" s="120" t="s">
        <v>100</v>
      </c>
      <c r="M97" s="121">
        <v>0</v>
      </c>
    </row>
    <row r="98" spans="1:13" x14ac:dyDescent="0.25">
      <c r="A98" s="120" t="s">
        <v>94</v>
      </c>
      <c r="B98" s="120" t="s">
        <v>289</v>
      </c>
      <c r="C98" s="120" t="s">
        <v>290</v>
      </c>
      <c r="D98" s="121">
        <v>3946890</v>
      </c>
      <c r="E98" s="121">
        <v>0</v>
      </c>
      <c r="F98" s="122">
        <v>-3354010</v>
      </c>
      <c r="G98" s="121">
        <v>592880</v>
      </c>
      <c r="H98" s="121">
        <v>0</v>
      </c>
      <c r="I98" s="121">
        <v>592880</v>
      </c>
      <c r="J98" s="123">
        <v>100</v>
      </c>
      <c r="K98" s="121">
        <v>0</v>
      </c>
      <c r="L98" s="120" t="s">
        <v>100</v>
      </c>
      <c r="M98" s="121">
        <v>0</v>
      </c>
    </row>
    <row r="99" spans="1:13" x14ac:dyDescent="0.25">
      <c r="A99" s="120" t="s">
        <v>94</v>
      </c>
      <c r="B99" s="120" t="s">
        <v>291</v>
      </c>
      <c r="C99" s="120" t="s">
        <v>292</v>
      </c>
      <c r="D99" s="121">
        <v>3946890</v>
      </c>
      <c r="E99" s="121">
        <v>0</v>
      </c>
      <c r="F99" s="122">
        <v>-3354010</v>
      </c>
      <c r="G99" s="121">
        <v>592880</v>
      </c>
      <c r="H99" s="121">
        <v>0</v>
      </c>
      <c r="I99" s="121">
        <v>592880</v>
      </c>
      <c r="J99" s="123">
        <v>100</v>
      </c>
      <c r="K99" s="121">
        <v>0</v>
      </c>
      <c r="L99" s="120" t="s">
        <v>100</v>
      </c>
      <c r="M99" s="121">
        <v>0</v>
      </c>
    </row>
    <row r="100" spans="1:13" x14ac:dyDescent="0.25">
      <c r="A100" s="120" t="s">
        <v>94</v>
      </c>
      <c r="B100" s="120" t="s">
        <v>293</v>
      </c>
      <c r="C100" s="120" t="s">
        <v>294</v>
      </c>
      <c r="D100" s="121">
        <v>195860994</v>
      </c>
      <c r="E100" s="121">
        <v>0</v>
      </c>
      <c r="F100" s="121">
        <v>0</v>
      </c>
      <c r="G100" s="121">
        <v>195860994</v>
      </c>
      <c r="H100" s="121">
        <v>611965</v>
      </c>
      <c r="I100" s="121">
        <v>195860994</v>
      </c>
      <c r="J100" s="123">
        <v>100</v>
      </c>
      <c r="K100" s="121">
        <v>0</v>
      </c>
      <c r="L100" s="120" t="s">
        <v>100</v>
      </c>
      <c r="M100" s="121">
        <v>0</v>
      </c>
    </row>
    <row r="101" spans="1:13" x14ac:dyDescent="0.25">
      <c r="A101" s="120" t="s">
        <v>94</v>
      </c>
      <c r="B101" s="120" t="s">
        <v>295</v>
      </c>
      <c r="C101" s="120" t="s">
        <v>296</v>
      </c>
      <c r="D101" s="121">
        <v>29999988</v>
      </c>
      <c r="E101" s="121">
        <v>0</v>
      </c>
      <c r="F101" s="121">
        <v>0</v>
      </c>
      <c r="G101" s="121">
        <v>29999988</v>
      </c>
      <c r="H101" s="121">
        <v>0</v>
      </c>
      <c r="I101" s="121">
        <v>29999988</v>
      </c>
      <c r="J101" s="123">
        <v>100</v>
      </c>
      <c r="K101" s="121">
        <v>0</v>
      </c>
      <c r="L101" s="120" t="s">
        <v>100</v>
      </c>
      <c r="M101" s="121">
        <v>0</v>
      </c>
    </row>
    <row r="102" spans="1:13" x14ac:dyDescent="0.25">
      <c r="A102" s="120" t="s">
        <v>94</v>
      </c>
      <c r="B102" s="120" t="s">
        <v>297</v>
      </c>
      <c r="C102" s="120" t="s">
        <v>298</v>
      </c>
      <c r="D102" s="121">
        <v>165861006</v>
      </c>
      <c r="E102" s="121">
        <v>0</v>
      </c>
      <c r="F102" s="121">
        <v>0</v>
      </c>
      <c r="G102" s="121">
        <v>165861006</v>
      </c>
      <c r="H102" s="121">
        <v>611965</v>
      </c>
      <c r="I102" s="121">
        <v>165861006</v>
      </c>
      <c r="J102" s="123">
        <v>100</v>
      </c>
      <c r="K102" s="121">
        <v>0</v>
      </c>
      <c r="L102" s="120" t="s">
        <v>100</v>
      </c>
      <c r="M102" s="121">
        <v>0</v>
      </c>
    </row>
    <row r="103" spans="1:13" x14ac:dyDescent="0.25">
      <c r="A103" s="120" t="s">
        <v>94</v>
      </c>
      <c r="B103" s="120" t="s">
        <v>299</v>
      </c>
      <c r="C103" s="120" t="s">
        <v>300</v>
      </c>
      <c r="D103" s="121">
        <v>4648610058</v>
      </c>
      <c r="E103" s="121">
        <v>0</v>
      </c>
      <c r="F103" s="121">
        <v>0</v>
      </c>
      <c r="G103" s="121">
        <v>4648610058</v>
      </c>
      <c r="H103" s="121">
        <v>0</v>
      </c>
      <c r="I103" s="121">
        <v>0</v>
      </c>
      <c r="J103" s="121">
        <v>0</v>
      </c>
      <c r="K103" s="121">
        <v>4648610058</v>
      </c>
      <c r="L103" s="120" t="s">
        <v>301</v>
      </c>
      <c r="M103" s="121">
        <v>0</v>
      </c>
    </row>
    <row r="104" spans="1:13" x14ac:dyDescent="0.25">
      <c r="A104" s="120" t="s">
        <v>94</v>
      </c>
      <c r="B104" s="120" t="s">
        <v>302</v>
      </c>
      <c r="C104" s="120" t="s">
        <v>303</v>
      </c>
      <c r="D104" s="121">
        <v>4648610058</v>
      </c>
      <c r="E104" s="121">
        <v>0</v>
      </c>
      <c r="F104" s="121">
        <v>0</v>
      </c>
      <c r="G104" s="121">
        <v>4648610058</v>
      </c>
      <c r="H104" s="121">
        <v>0</v>
      </c>
      <c r="I104" s="121">
        <v>0</v>
      </c>
      <c r="J104" s="121">
        <v>0</v>
      </c>
      <c r="K104" s="121">
        <v>4648610058</v>
      </c>
      <c r="L104" s="120" t="s">
        <v>301</v>
      </c>
      <c r="M104" s="121">
        <v>0</v>
      </c>
    </row>
    <row r="105" spans="1:13" x14ac:dyDescent="0.25">
      <c r="A105" s="120" t="s">
        <v>94</v>
      </c>
      <c r="B105" s="120" t="s">
        <v>304</v>
      </c>
      <c r="C105" s="120" t="s">
        <v>305</v>
      </c>
      <c r="D105" s="121">
        <v>4648610058</v>
      </c>
      <c r="E105" s="121">
        <v>0</v>
      </c>
      <c r="F105" s="121">
        <v>0</v>
      </c>
      <c r="G105" s="121">
        <v>4648610058</v>
      </c>
      <c r="H105" s="121">
        <v>0</v>
      </c>
      <c r="I105" s="121">
        <v>0</v>
      </c>
      <c r="J105" s="121">
        <v>0</v>
      </c>
      <c r="K105" s="121">
        <v>4648610058</v>
      </c>
      <c r="L105" s="120" t="s">
        <v>301</v>
      </c>
      <c r="M105" s="121">
        <v>0</v>
      </c>
    </row>
    <row r="106" spans="1:13" x14ac:dyDescent="0.25">
      <c r="A106" s="120" t="s">
        <v>94</v>
      </c>
      <c r="B106" s="120" t="s">
        <v>306</v>
      </c>
      <c r="C106" s="120" t="s">
        <v>307</v>
      </c>
      <c r="D106" s="121">
        <v>4648610058</v>
      </c>
      <c r="E106" s="121">
        <v>0</v>
      </c>
      <c r="F106" s="121">
        <v>0</v>
      </c>
      <c r="G106" s="121">
        <v>4648610058</v>
      </c>
      <c r="H106" s="121">
        <v>0</v>
      </c>
      <c r="I106" s="121">
        <v>0</v>
      </c>
      <c r="J106" s="121">
        <v>0</v>
      </c>
      <c r="K106" s="121">
        <v>4648610058</v>
      </c>
      <c r="L106" s="120" t="s">
        <v>301</v>
      </c>
      <c r="M106" s="121">
        <v>0</v>
      </c>
    </row>
    <row r="107" spans="1:13" x14ac:dyDescent="0.25">
      <c r="A107" s="120" t="s">
        <v>94</v>
      </c>
      <c r="B107" s="120" t="s">
        <v>308</v>
      </c>
      <c r="C107" s="120" t="s">
        <v>309</v>
      </c>
      <c r="D107" s="121">
        <v>68855793644</v>
      </c>
      <c r="E107" s="122">
        <v>-52164867</v>
      </c>
      <c r="F107" s="122">
        <v>-714445297</v>
      </c>
      <c r="G107" s="121">
        <v>68141348347</v>
      </c>
      <c r="H107" s="121">
        <v>3124215908</v>
      </c>
      <c r="I107" s="121">
        <v>56934853444</v>
      </c>
      <c r="J107" s="123">
        <v>83.55</v>
      </c>
      <c r="K107" s="121">
        <v>11206494903</v>
      </c>
      <c r="L107" s="120" t="s">
        <v>310</v>
      </c>
      <c r="M107" s="121">
        <v>0</v>
      </c>
    </row>
    <row r="108" spans="1:13" x14ac:dyDescent="0.25">
      <c r="A108" s="120" t="s">
        <v>94</v>
      </c>
      <c r="B108" s="120" t="s">
        <v>311</v>
      </c>
      <c r="C108" s="120" t="s">
        <v>312</v>
      </c>
      <c r="D108" s="121">
        <v>68855793644</v>
      </c>
      <c r="E108" s="122">
        <v>-52164867</v>
      </c>
      <c r="F108" s="122">
        <v>-714445297</v>
      </c>
      <c r="G108" s="121">
        <v>68141348347</v>
      </c>
      <c r="H108" s="121">
        <v>3124215908</v>
      </c>
      <c r="I108" s="121">
        <v>56934853444</v>
      </c>
      <c r="J108" s="123">
        <v>83.55</v>
      </c>
      <c r="K108" s="121">
        <v>11206494903</v>
      </c>
      <c r="L108" s="120" t="s">
        <v>310</v>
      </c>
      <c r="M108" s="121">
        <v>0</v>
      </c>
    </row>
    <row r="109" spans="1:13" x14ac:dyDescent="0.25">
      <c r="A109" s="120" t="s">
        <v>94</v>
      </c>
      <c r="B109" s="120" t="s">
        <v>313</v>
      </c>
      <c r="C109" s="120" t="s">
        <v>314</v>
      </c>
      <c r="D109" s="121">
        <v>68855793644</v>
      </c>
      <c r="E109" s="122">
        <v>-52164867</v>
      </c>
      <c r="F109" s="122">
        <v>-714445297</v>
      </c>
      <c r="G109" s="121">
        <v>68141348347</v>
      </c>
      <c r="H109" s="121">
        <v>3124215908</v>
      </c>
      <c r="I109" s="121">
        <v>56934853444</v>
      </c>
      <c r="J109" s="123">
        <v>83.55</v>
      </c>
      <c r="K109" s="121">
        <v>11206494903</v>
      </c>
      <c r="L109" s="120" t="s">
        <v>310</v>
      </c>
      <c r="M109" s="121">
        <v>0</v>
      </c>
    </row>
    <row r="110" spans="1:13" x14ac:dyDescent="0.25">
      <c r="A110" s="120" t="s">
        <v>94</v>
      </c>
      <c r="B110" s="120" t="s">
        <v>315</v>
      </c>
      <c r="C110" s="120" t="s">
        <v>316</v>
      </c>
      <c r="D110" s="121">
        <v>2468828843</v>
      </c>
      <c r="E110" s="121">
        <v>0</v>
      </c>
      <c r="F110" s="121">
        <v>0</v>
      </c>
      <c r="G110" s="121">
        <v>2468828843</v>
      </c>
      <c r="H110" s="121">
        <v>26850833</v>
      </c>
      <c r="I110" s="121">
        <v>1297785673</v>
      </c>
      <c r="J110" s="123">
        <v>52.57</v>
      </c>
      <c r="K110" s="121">
        <v>1171043170</v>
      </c>
      <c r="L110" s="120" t="s">
        <v>310</v>
      </c>
      <c r="M110" s="121">
        <v>0</v>
      </c>
    </row>
    <row r="111" spans="1:13" x14ac:dyDescent="0.25">
      <c r="A111" s="120" t="s">
        <v>94</v>
      </c>
      <c r="B111" s="120" t="s">
        <v>317</v>
      </c>
      <c r="C111" s="120" t="s">
        <v>318</v>
      </c>
      <c r="D111" s="121">
        <v>2468828843</v>
      </c>
      <c r="E111" s="121">
        <v>0</v>
      </c>
      <c r="F111" s="121">
        <v>0</v>
      </c>
      <c r="G111" s="121">
        <v>2468828843</v>
      </c>
      <c r="H111" s="121">
        <v>26850833</v>
      </c>
      <c r="I111" s="121">
        <v>1297785673</v>
      </c>
      <c r="J111" s="123">
        <v>52.57</v>
      </c>
      <c r="K111" s="121">
        <v>1171043170</v>
      </c>
      <c r="L111" s="120" t="s">
        <v>310</v>
      </c>
      <c r="M111" s="121">
        <v>0</v>
      </c>
    </row>
    <row r="112" spans="1:13" x14ac:dyDescent="0.25">
      <c r="A112" s="120" t="s">
        <v>94</v>
      </c>
      <c r="B112" s="120" t="s">
        <v>319</v>
      </c>
      <c r="C112" s="120" t="s">
        <v>320</v>
      </c>
      <c r="D112" s="121">
        <v>2468828843</v>
      </c>
      <c r="E112" s="121">
        <v>0</v>
      </c>
      <c r="F112" s="121">
        <v>0</v>
      </c>
      <c r="G112" s="121">
        <v>2468828843</v>
      </c>
      <c r="H112" s="121">
        <v>26850833</v>
      </c>
      <c r="I112" s="121">
        <v>1297785673</v>
      </c>
      <c r="J112" s="123">
        <v>52.57</v>
      </c>
      <c r="K112" s="121">
        <v>1171043170</v>
      </c>
      <c r="L112" s="120" t="s">
        <v>310</v>
      </c>
      <c r="M112" s="121">
        <v>0</v>
      </c>
    </row>
    <row r="113" spans="1:13" x14ac:dyDescent="0.25">
      <c r="A113" s="120" t="s">
        <v>94</v>
      </c>
      <c r="B113" s="120" t="s">
        <v>321</v>
      </c>
      <c r="C113" s="120" t="s">
        <v>322</v>
      </c>
      <c r="D113" s="121">
        <v>2468828843</v>
      </c>
      <c r="E113" s="121">
        <v>0</v>
      </c>
      <c r="F113" s="121">
        <v>0</v>
      </c>
      <c r="G113" s="121">
        <v>2468828843</v>
      </c>
      <c r="H113" s="121">
        <v>26850833</v>
      </c>
      <c r="I113" s="121">
        <v>1297785673</v>
      </c>
      <c r="J113" s="123">
        <v>52.57</v>
      </c>
      <c r="K113" s="121">
        <v>1171043170</v>
      </c>
      <c r="L113" s="120" t="s">
        <v>310</v>
      </c>
      <c r="M113" s="121">
        <v>0</v>
      </c>
    </row>
    <row r="114" spans="1:13" x14ac:dyDescent="0.25">
      <c r="A114" s="120" t="s">
        <v>94</v>
      </c>
      <c r="B114" s="120" t="s">
        <v>323</v>
      </c>
      <c r="C114" s="120" t="s">
        <v>320</v>
      </c>
      <c r="D114" s="121">
        <v>2468828843</v>
      </c>
      <c r="E114" s="121">
        <v>0</v>
      </c>
      <c r="F114" s="121">
        <v>0</v>
      </c>
      <c r="G114" s="121">
        <v>2468828843</v>
      </c>
      <c r="H114" s="121">
        <v>26850833</v>
      </c>
      <c r="I114" s="121">
        <v>1297785673</v>
      </c>
      <c r="J114" s="123">
        <v>52.57</v>
      </c>
      <c r="K114" s="121">
        <v>1171043170</v>
      </c>
      <c r="L114" s="120" t="s">
        <v>310</v>
      </c>
      <c r="M114" s="121">
        <v>0</v>
      </c>
    </row>
    <row r="115" spans="1:13" x14ac:dyDescent="0.25">
      <c r="A115" s="120" t="s">
        <v>94</v>
      </c>
      <c r="B115" s="120" t="s">
        <v>324</v>
      </c>
      <c r="C115" s="120" t="s">
        <v>325</v>
      </c>
      <c r="D115" s="121">
        <v>417008357</v>
      </c>
      <c r="E115" s="121">
        <v>0</v>
      </c>
      <c r="F115" s="121">
        <v>0</v>
      </c>
      <c r="G115" s="121">
        <v>417008357</v>
      </c>
      <c r="H115" s="121">
        <v>0</v>
      </c>
      <c r="I115" s="121">
        <v>11871960</v>
      </c>
      <c r="J115" s="123">
        <v>2.85</v>
      </c>
      <c r="K115" s="121">
        <v>405136397</v>
      </c>
      <c r="L115" s="120" t="s">
        <v>310</v>
      </c>
      <c r="M115" s="121">
        <v>0</v>
      </c>
    </row>
    <row r="116" spans="1:13" x14ac:dyDescent="0.25">
      <c r="A116" s="120" t="s">
        <v>94</v>
      </c>
      <c r="B116" s="120" t="s">
        <v>326</v>
      </c>
      <c r="C116" s="120" t="s">
        <v>327</v>
      </c>
      <c r="D116" s="121">
        <v>72176029</v>
      </c>
      <c r="E116" s="121">
        <v>0</v>
      </c>
      <c r="F116" s="121">
        <v>0</v>
      </c>
      <c r="G116" s="121">
        <v>72176029</v>
      </c>
      <c r="H116" s="121">
        <v>0</v>
      </c>
      <c r="I116" s="121">
        <v>25854342</v>
      </c>
      <c r="J116" s="123">
        <v>35.82</v>
      </c>
      <c r="K116" s="121">
        <v>46321687</v>
      </c>
      <c r="L116" s="120" t="s">
        <v>310</v>
      </c>
      <c r="M116" s="121">
        <v>0</v>
      </c>
    </row>
    <row r="117" spans="1:13" x14ac:dyDescent="0.25">
      <c r="A117" s="120" t="s">
        <v>94</v>
      </c>
      <c r="B117" s="120" t="s">
        <v>328</v>
      </c>
      <c r="C117" s="120" t="s">
        <v>329</v>
      </c>
      <c r="D117" s="121">
        <v>708640684</v>
      </c>
      <c r="E117" s="121">
        <v>0</v>
      </c>
      <c r="F117" s="121">
        <v>0</v>
      </c>
      <c r="G117" s="121">
        <v>708640684</v>
      </c>
      <c r="H117" s="121">
        <v>0</v>
      </c>
      <c r="I117" s="121">
        <v>122440033</v>
      </c>
      <c r="J117" s="123">
        <v>17.28</v>
      </c>
      <c r="K117" s="121">
        <v>586200651</v>
      </c>
      <c r="L117" s="120" t="s">
        <v>310</v>
      </c>
      <c r="M117" s="121">
        <v>0</v>
      </c>
    </row>
    <row r="118" spans="1:13" x14ac:dyDescent="0.25">
      <c r="A118" s="120" t="s">
        <v>94</v>
      </c>
      <c r="B118" s="120" t="s">
        <v>330</v>
      </c>
      <c r="C118" s="120" t="s">
        <v>260</v>
      </c>
      <c r="D118" s="121">
        <v>541601478</v>
      </c>
      <c r="E118" s="121">
        <v>0</v>
      </c>
      <c r="F118" s="121">
        <v>0</v>
      </c>
      <c r="G118" s="121">
        <v>541601478</v>
      </c>
      <c r="H118" s="121">
        <v>0</v>
      </c>
      <c r="I118" s="121">
        <v>541601478</v>
      </c>
      <c r="J118" s="123">
        <v>100</v>
      </c>
      <c r="K118" s="121">
        <v>0</v>
      </c>
      <c r="L118" s="120" t="s">
        <v>310</v>
      </c>
      <c r="M118" s="121">
        <v>0</v>
      </c>
    </row>
    <row r="119" spans="1:13" x14ac:dyDescent="0.25">
      <c r="A119" s="120" t="s">
        <v>94</v>
      </c>
      <c r="B119" s="120" t="s">
        <v>331</v>
      </c>
      <c r="C119" s="120" t="s">
        <v>280</v>
      </c>
      <c r="D119" s="121">
        <v>642586935</v>
      </c>
      <c r="E119" s="121">
        <v>0</v>
      </c>
      <c r="F119" s="121">
        <v>0</v>
      </c>
      <c r="G119" s="121">
        <v>642586935</v>
      </c>
      <c r="H119" s="121">
        <v>26850833</v>
      </c>
      <c r="I119" s="121">
        <v>511855691</v>
      </c>
      <c r="J119" s="123">
        <v>79.66</v>
      </c>
      <c r="K119" s="121">
        <v>130731244</v>
      </c>
      <c r="L119" s="120" t="s">
        <v>310</v>
      </c>
      <c r="M119" s="121">
        <v>0</v>
      </c>
    </row>
    <row r="120" spans="1:13" x14ac:dyDescent="0.25">
      <c r="A120" s="120" t="s">
        <v>94</v>
      </c>
      <c r="B120" s="120" t="s">
        <v>332</v>
      </c>
      <c r="C120" s="120" t="s">
        <v>264</v>
      </c>
      <c r="D120" s="121">
        <v>86815360</v>
      </c>
      <c r="E120" s="121">
        <v>0</v>
      </c>
      <c r="F120" s="121">
        <v>0</v>
      </c>
      <c r="G120" s="121">
        <v>86815360</v>
      </c>
      <c r="H120" s="121">
        <v>0</v>
      </c>
      <c r="I120" s="121">
        <v>84162169</v>
      </c>
      <c r="J120" s="123">
        <v>96.94</v>
      </c>
      <c r="K120" s="121">
        <v>2653191</v>
      </c>
      <c r="L120" s="120" t="s">
        <v>310</v>
      </c>
      <c r="M120" s="121">
        <v>0</v>
      </c>
    </row>
    <row r="121" spans="1:13" x14ac:dyDescent="0.25">
      <c r="A121" s="120" t="s">
        <v>94</v>
      </c>
      <c r="B121" s="120" t="s">
        <v>333</v>
      </c>
      <c r="C121" s="120" t="s">
        <v>334</v>
      </c>
      <c r="D121" s="121">
        <v>10682453002</v>
      </c>
      <c r="E121" s="121">
        <v>0</v>
      </c>
      <c r="F121" s="121">
        <v>0</v>
      </c>
      <c r="G121" s="121">
        <v>10682453002</v>
      </c>
      <c r="H121" s="121">
        <v>541768569</v>
      </c>
      <c r="I121" s="121">
        <v>5149557252</v>
      </c>
      <c r="J121" s="123">
        <v>48.21</v>
      </c>
      <c r="K121" s="121">
        <v>5532895750</v>
      </c>
      <c r="L121" s="120" t="s">
        <v>310</v>
      </c>
      <c r="M121" s="121">
        <v>0</v>
      </c>
    </row>
    <row r="122" spans="1:13" x14ac:dyDescent="0.25">
      <c r="A122" s="120" t="s">
        <v>94</v>
      </c>
      <c r="B122" s="120" t="s">
        <v>335</v>
      </c>
      <c r="C122" s="120" t="s">
        <v>336</v>
      </c>
      <c r="D122" s="121">
        <v>10682453002</v>
      </c>
      <c r="E122" s="121">
        <v>0</v>
      </c>
      <c r="F122" s="121">
        <v>0</v>
      </c>
      <c r="G122" s="121">
        <v>10682453002</v>
      </c>
      <c r="H122" s="121">
        <v>541768569</v>
      </c>
      <c r="I122" s="121">
        <v>5149557252</v>
      </c>
      <c r="J122" s="123">
        <v>48.21</v>
      </c>
      <c r="K122" s="121">
        <v>5532895750</v>
      </c>
      <c r="L122" s="120" t="s">
        <v>310</v>
      </c>
      <c r="M122" s="121">
        <v>0</v>
      </c>
    </row>
    <row r="123" spans="1:13" x14ac:dyDescent="0.25">
      <c r="A123" s="120" t="s">
        <v>94</v>
      </c>
      <c r="B123" s="120" t="s">
        <v>337</v>
      </c>
      <c r="C123" s="120" t="s">
        <v>338</v>
      </c>
      <c r="D123" s="121">
        <v>10682453002</v>
      </c>
      <c r="E123" s="121">
        <v>0</v>
      </c>
      <c r="F123" s="121">
        <v>0</v>
      </c>
      <c r="G123" s="121">
        <v>10682453002</v>
      </c>
      <c r="H123" s="121">
        <v>541768569</v>
      </c>
      <c r="I123" s="121">
        <v>5149557252</v>
      </c>
      <c r="J123" s="123">
        <v>48.21</v>
      </c>
      <c r="K123" s="121">
        <v>5532895750</v>
      </c>
      <c r="L123" s="120" t="s">
        <v>310</v>
      </c>
      <c r="M123" s="121">
        <v>0</v>
      </c>
    </row>
    <row r="124" spans="1:13" x14ac:dyDescent="0.25">
      <c r="A124" s="120" t="s">
        <v>94</v>
      </c>
      <c r="B124" s="120" t="s">
        <v>339</v>
      </c>
      <c r="C124" s="120" t="s">
        <v>340</v>
      </c>
      <c r="D124" s="121">
        <v>10682453002</v>
      </c>
      <c r="E124" s="121">
        <v>0</v>
      </c>
      <c r="F124" s="121">
        <v>0</v>
      </c>
      <c r="G124" s="121">
        <v>10682453002</v>
      </c>
      <c r="H124" s="121">
        <v>541768569</v>
      </c>
      <c r="I124" s="121">
        <v>5149557252</v>
      </c>
      <c r="J124" s="123">
        <v>48.21</v>
      </c>
      <c r="K124" s="121">
        <v>5532895750</v>
      </c>
      <c r="L124" s="120" t="s">
        <v>310</v>
      </c>
      <c r="M124" s="121">
        <v>0</v>
      </c>
    </row>
    <row r="125" spans="1:13" x14ac:dyDescent="0.25">
      <c r="A125" s="120" t="s">
        <v>94</v>
      </c>
      <c r="B125" s="120" t="s">
        <v>341</v>
      </c>
      <c r="C125" s="120" t="s">
        <v>338</v>
      </c>
      <c r="D125" s="121">
        <v>10682453002</v>
      </c>
      <c r="E125" s="121">
        <v>0</v>
      </c>
      <c r="F125" s="121">
        <v>0</v>
      </c>
      <c r="G125" s="121">
        <v>10682453002</v>
      </c>
      <c r="H125" s="121">
        <v>541768569</v>
      </c>
      <c r="I125" s="121">
        <v>5149557252</v>
      </c>
      <c r="J125" s="123">
        <v>48.21</v>
      </c>
      <c r="K125" s="121">
        <v>5532895750</v>
      </c>
      <c r="L125" s="120" t="s">
        <v>310</v>
      </c>
      <c r="M125" s="121">
        <v>0</v>
      </c>
    </row>
    <row r="126" spans="1:13" x14ac:dyDescent="0.25">
      <c r="A126" s="120" t="s">
        <v>94</v>
      </c>
      <c r="B126" s="120" t="s">
        <v>324</v>
      </c>
      <c r="C126" s="120" t="s">
        <v>325</v>
      </c>
      <c r="D126" s="121">
        <v>9123485335</v>
      </c>
      <c r="E126" s="121">
        <v>0</v>
      </c>
      <c r="F126" s="121">
        <v>0</v>
      </c>
      <c r="G126" s="121">
        <v>9123485335</v>
      </c>
      <c r="H126" s="121">
        <v>380955879</v>
      </c>
      <c r="I126" s="121">
        <v>4190514665</v>
      </c>
      <c r="J126" s="123">
        <v>45.93</v>
      </c>
      <c r="K126" s="121">
        <v>4932970670</v>
      </c>
      <c r="L126" s="120" t="s">
        <v>310</v>
      </c>
      <c r="M126" s="121">
        <v>0</v>
      </c>
    </row>
    <row r="127" spans="1:13" x14ac:dyDescent="0.25">
      <c r="A127" s="120" t="s">
        <v>94</v>
      </c>
      <c r="B127" s="120" t="s">
        <v>331</v>
      </c>
      <c r="C127" s="120" t="s">
        <v>280</v>
      </c>
      <c r="D127" s="121">
        <v>1058967667</v>
      </c>
      <c r="E127" s="121">
        <v>0</v>
      </c>
      <c r="F127" s="121">
        <v>0</v>
      </c>
      <c r="G127" s="121">
        <v>1058967667</v>
      </c>
      <c r="H127" s="121">
        <v>80033333</v>
      </c>
      <c r="I127" s="121">
        <v>840530833</v>
      </c>
      <c r="J127" s="123">
        <v>79.37</v>
      </c>
      <c r="K127" s="121">
        <v>218436834</v>
      </c>
      <c r="L127" s="120" t="s">
        <v>310</v>
      </c>
      <c r="M127" s="121">
        <v>0</v>
      </c>
    </row>
    <row r="128" spans="1:13" x14ac:dyDescent="0.25">
      <c r="A128" s="120" t="s">
        <v>94</v>
      </c>
      <c r="B128" s="120" t="s">
        <v>342</v>
      </c>
      <c r="C128" s="120" t="s">
        <v>343</v>
      </c>
      <c r="D128" s="121">
        <v>500000000</v>
      </c>
      <c r="E128" s="121">
        <v>0</v>
      </c>
      <c r="F128" s="121">
        <v>0</v>
      </c>
      <c r="G128" s="121">
        <v>500000000</v>
      </c>
      <c r="H128" s="121">
        <v>80779357</v>
      </c>
      <c r="I128" s="121">
        <v>118511754</v>
      </c>
      <c r="J128" s="123">
        <v>23.7</v>
      </c>
      <c r="K128" s="121">
        <v>381488246</v>
      </c>
      <c r="L128" s="120" t="s">
        <v>310</v>
      </c>
      <c r="M128" s="121">
        <v>0</v>
      </c>
    </row>
    <row r="129" spans="1:13" x14ac:dyDescent="0.25">
      <c r="A129" s="120" t="s">
        <v>94</v>
      </c>
      <c r="B129" s="120" t="s">
        <v>344</v>
      </c>
      <c r="C129" s="120" t="s">
        <v>345</v>
      </c>
      <c r="D129" s="121">
        <v>53427733011</v>
      </c>
      <c r="E129" s="122">
        <v>-51601967</v>
      </c>
      <c r="F129" s="122">
        <v>-291167217</v>
      </c>
      <c r="G129" s="121">
        <v>53136565794</v>
      </c>
      <c r="H129" s="121">
        <v>2329507245</v>
      </c>
      <c r="I129" s="121">
        <v>49295729453</v>
      </c>
      <c r="J129" s="123">
        <v>92.77</v>
      </c>
      <c r="K129" s="121">
        <v>3840836341</v>
      </c>
      <c r="L129" s="120" t="s">
        <v>310</v>
      </c>
      <c r="M129" s="121">
        <v>0</v>
      </c>
    </row>
    <row r="130" spans="1:13" x14ac:dyDescent="0.25">
      <c r="A130" s="120" t="s">
        <v>94</v>
      </c>
      <c r="B130" s="120" t="s">
        <v>346</v>
      </c>
      <c r="C130" s="120" t="s">
        <v>347</v>
      </c>
      <c r="D130" s="121">
        <v>53427733011</v>
      </c>
      <c r="E130" s="122">
        <v>-51601967</v>
      </c>
      <c r="F130" s="122">
        <v>-291167217</v>
      </c>
      <c r="G130" s="121">
        <v>53136565794</v>
      </c>
      <c r="H130" s="121">
        <v>2329507245</v>
      </c>
      <c r="I130" s="121">
        <v>49295729453</v>
      </c>
      <c r="J130" s="123">
        <v>92.77</v>
      </c>
      <c r="K130" s="121">
        <v>3840836341</v>
      </c>
      <c r="L130" s="120" t="s">
        <v>310</v>
      </c>
      <c r="M130" s="121">
        <v>0</v>
      </c>
    </row>
    <row r="131" spans="1:13" x14ac:dyDescent="0.25">
      <c r="A131" s="120" t="s">
        <v>94</v>
      </c>
      <c r="B131" s="120" t="s">
        <v>348</v>
      </c>
      <c r="C131" s="120" t="s">
        <v>349</v>
      </c>
      <c r="D131" s="121">
        <v>7347317325</v>
      </c>
      <c r="E131" s="121">
        <v>0</v>
      </c>
      <c r="F131" s="122">
        <v>-1</v>
      </c>
      <c r="G131" s="121">
        <v>7347317324</v>
      </c>
      <c r="H131" s="121">
        <v>868509600</v>
      </c>
      <c r="I131" s="121">
        <v>5660942796</v>
      </c>
      <c r="J131" s="123">
        <v>77.05</v>
      </c>
      <c r="K131" s="121">
        <v>1686374528</v>
      </c>
      <c r="L131" s="120" t="s">
        <v>310</v>
      </c>
      <c r="M131" s="121">
        <v>0</v>
      </c>
    </row>
    <row r="132" spans="1:13" x14ac:dyDescent="0.25">
      <c r="A132" s="120" t="s">
        <v>94</v>
      </c>
      <c r="B132" s="120" t="s">
        <v>350</v>
      </c>
      <c r="C132" s="120" t="s">
        <v>351</v>
      </c>
      <c r="D132" s="121">
        <v>7347317325</v>
      </c>
      <c r="E132" s="121">
        <v>0</v>
      </c>
      <c r="F132" s="122">
        <v>-1</v>
      </c>
      <c r="G132" s="121">
        <v>7347317324</v>
      </c>
      <c r="H132" s="121">
        <v>868509600</v>
      </c>
      <c r="I132" s="121">
        <v>5660942796</v>
      </c>
      <c r="J132" s="123">
        <v>77.05</v>
      </c>
      <c r="K132" s="121">
        <v>1686374528</v>
      </c>
      <c r="L132" s="120" t="s">
        <v>310</v>
      </c>
      <c r="M132" s="121">
        <v>0</v>
      </c>
    </row>
    <row r="133" spans="1:13" x14ac:dyDescent="0.25">
      <c r="A133" s="120" t="s">
        <v>94</v>
      </c>
      <c r="B133" s="120" t="s">
        <v>352</v>
      </c>
      <c r="C133" s="120" t="s">
        <v>349</v>
      </c>
      <c r="D133" s="121">
        <v>7347317325</v>
      </c>
      <c r="E133" s="121">
        <v>0</v>
      </c>
      <c r="F133" s="122">
        <v>-1</v>
      </c>
      <c r="G133" s="121">
        <v>7347317324</v>
      </c>
      <c r="H133" s="121">
        <v>868509600</v>
      </c>
      <c r="I133" s="121">
        <v>5660942796</v>
      </c>
      <c r="J133" s="123">
        <v>77.05</v>
      </c>
      <c r="K133" s="121">
        <v>1686374528</v>
      </c>
      <c r="L133" s="120" t="s">
        <v>310</v>
      </c>
      <c r="M133" s="121">
        <v>0</v>
      </c>
    </row>
    <row r="134" spans="1:13" x14ac:dyDescent="0.25">
      <c r="A134" s="120" t="s">
        <v>94</v>
      </c>
      <c r="B134" s="120" t="s">
        <v>331</v>
      </c>
      <c r="C134" s="120" t="s">
        <v>280</v>
      </c>
      <c r="D134" s="121">
        <v>170663333</v>
      </c>
      <c r="E134" s="121">
        <v>0</v>
      </c>
      <c r="F134" s="121">
        <v>0</v>
      </c>
      <c r="G134" s="121">
        <v>170663333</v>
      </c>
      <c r="H134" s="121">
        <v>0</v>
      </c>
      <c r="I134" s="121">
        <v>156196667</v>
      </c>
      <c r="J134" s="123">
        <v>91.52</v>
      </c>
      <c r="K134" s="121">
        <v>14466666</v>
      </c>
      <c r="L134" s="120" t="s">
        <v>310</v>
      </c>
      <c r="M134" s="121">
        <v>0</v>
      </c>
    </row>
    <row r="135" spans="1:13" x14ac:dyDescent="0.25">
      <c r="A135" s="120" t="s">
        <v>94</v>
      </c>
      <c r="B135" s="120" t="s">
        <v>353</v>
      </c>
      <c r="C135" s="120" t="s">
        <v>354</v>
      </c>
      <c r="D135" s="121">
        <v>7176653992</v>
      </c>
      <c r="E135" s="121">
        <v>0</v>
      </c>
      <c r="F135" s="122">
        <v>-1</v>
      </c>
      <c r="G135" s="121">
        <v>7176653991</v>
      </c>
      <c r="H135" s="121">
        <v>868509600</v>
      </c>
      <c r="I135" s="121">
        <v>5504746129</v>
      </c>
      <c r="J135" s="123">
        <v>76.7</v>
      </c>
      <c r="K135" s="121">
        <v>1671907862</v>
      </c>
      <c r="L135" s="120" t="s">
        <v>310</v>
      </c>
      <c r="M135" s="121">
        <v>0</v>
      </c>
    </row>
    <row r="136" spans="1:13" x14ac:dyDescent="0.25">
      <c r="A136" s="120" t="s">
        <v>94</v>
      </c>
      <c r="B136" s="120" t="s">
        <v>355</v>
      </c>
      <c r="C136" s="120" t="s">
        <v>356</v>
      </c>
      <c r="D136" s="121">
        <v>17898155112</v>
      </c>
      <c r="E136" s="122">
        <v>-3640000</v>
      </c>
      <c r="F136" s="122">
        <v>-61400253</v>
      </c>
      <c r="G136" s="121">
        <v>17836754859</v>
      </c>
      <c r="H136" s="121">
        <v>229832972</v>
      </c>
      <c r="I136" s="121">
        <v>17080700548</v>
      </c>
      <c r="J136" s="123">
        <v>95.76</v>
      </c>
      <c r="K136" s="121">
        <v>756054311</v>
      </c>
      <c r="L136" s="120" t="s">
        <v>310</v>
      </c>
      <c r="M136" s="121">
        <v>0</v>
      </c>
    </row>
    <row r="137" spans="1:13" x14ac:dyDescent="0.25">
      <c r="A137" s="120" t="s">
        <v>94</v>
      </c>
      <c r="B137" s="120" t="s">
        <v>357</v>
      </c>
      <c r="C137" s="120" t="s">
        <v>358</v>
      </c>
      <c r="D137" s="121">
        <v>17898155112</v>
      </c>
      <c r="E137" s="122">
        <v>-3640000</v>
      </c>
      <c r="F137" s="122">
        <v>-61400253</v>
      </c>
      <c r="G137" s="121">
        <v>17836754859</v>
      </c>
      <c r="H137" s="121">
        <v>229832972</v>
      </c>
      <c r="I137" s="121">
        <v>17080700548</v>
      </c>
      <c r="J137" s="123">
        <v>95.76</v>
      </c>
      <c r="K137" s="121">
        <v>756054311</v>
      </c>
      <c r="L137" s="120" t="s">
        <v>310</v>
      </c>
      <c r="M137" s="121">
        <v>0</v>
      </c>
    </row>
    <row r="138" spans="1:13" x14ac:dyDescent="0.25">
      <c r="A138" s="120" t="s">
        <v>94</v>
      </c>
      <c r="B138" s="120" t="s">
        <v>359</v>
      </c>
      <c r="C138" s="120" t="s">
        <v>356</v>
      </c>
      <c r="D138" s="121">
        <v>17520141778</v>
      </c>
      <c r="E138" s="122">
        <v>-3640000</v>
      </c>
      <c r="F138" s="122">
        <v>-57400253</v>
      </c>
      <c r="G138" s="121">
        <v>17462741525</v>
      </c>
      <c r="H138" s="121">
        <v>228899638</v>
      </c>
      <c r="I138" s="121">
        <v>16713887214</v>
      </c>
      <c r="J138" s="123">
        <v>95.71</v>
      </c>
      <c r="K138" s="121">
        <v>748854311</v>
      </c>
      <c r="L138" s="120" t="s">
        <v>310</v>
      </c>
      <c r="M138" s="121">
        <v>0</v>
      </c>
    </row>
    <row r="139" spans="1:13" x14ac:dyDescent="0.25">
      <c r="A139" s="120" t="s">
        <v>94</v>
      </c>
      <c r="B139" s="120" t="s">
        <v>330</v>
      </c>
      <c r="C139" s="120" t="s">
        <v>260</v>
      </c>
      <c r="D139" s="121">
        <v>1398364928</v>
      </c>
      <c r="E139" s="121">
        <v>0</v>
      </c>
      <c r="F139" s="121">
        <v>0</v>
      </c>
      <c r="G139" s="121">
        <v>1398364928</v>
      </c>
      <c r="H139" s="121">
        <v>131809988</v>
      </c>
      <c r="I139" s="121">
        <v>878980616</v>
      </c>
      <c r="J139" s="123">
        <v>62.86</v>
      </c>
      <c r="K139" s="121">
        <v>519384312</v>
      </c>
      <c r="L139" s="120" t="s">
        <v>310</v>
      </c>
      <c r="M139" s="121">
        <v>0</v>
      </c>
    </row>
    <row r="140" spans="1:13" x14ac:dyDescent="0.25">
      <c r="A140" s="120" t="s">
        <v>94</v>
      </c>
      <c r="B140" s="120" t="s">
        <v>324</v>
      </c>
      <c r="C140" s="120" t="s">
        <v>325</v>
      </c>
      <c r="D140" s="121">
        <v>10255919</v>
      </c>
      <c r="E140" s="121">
        <v>0</v>
      </c>
      <c r="F140" s="122">
        <v>-6943381</v>
      </c>
      <c r="G140" s="121">
        <v>3312538</v>
      </c>
      <c r="H140" s="121">
        <v>0</v>
      </c>
      <c r="I140" s="121">
        <v>3312538</v>
      </c>
      <c r="J140" s="123">
        <v>100</v>
      </c>
      <c r="K140" s="121">
        <v>0</v>
      </c>
      <c r="L140" s="120" t="s">
        <v>310</v>
      </c>
      <c r="M140" s="121">
        <v>0</v>
      </c>
    </row>
    <row r="141" spans="1:13" x14ac:dyDescent="0.25">
      <c r="A141" s="120" t="s">
        <v>94</v>
      </c>
      <c r="B141" s="120" t="s">
        <v>360</v>
      </c>
      <c r="C141" s="120" t="s">
        <v>361</v>
      </c>
      <c r="D141" s="121">
        <v>14447370729</v>
      </c>
      <c r="E141" s="121">
        <v>0</v>
      </c>
      <c r="F141" s="121">
        <v>0</v>
      </c>
      <c r="G141" s="121">
        <v>14447370729</v>
      </c>
      <c r="H141" s="121">
        <v>0</v>
      </c>
      <c r="I141" s="121">
        <v>14447370729</v>
      </c>
      <c r="J141" s="123">
        <v>100</v>
      </c>
      <c r="K141" s="121">
        <v>0</v>
      </c>
      <c r="L141" s="120" t="s">
        <v>310</v>
      </c>
      <c r="M141" s="121">
        <v>0</v>
      </c>
    </row>
    <row r="142" spans="1:13" x14ac:dyDescent="0.25">
      <c r="A142" s="120" t="s">
        <v>94</v>
      </c>
      <c r="B142" s="120" t="s">
        <v>362</v>
      </c>
      <c r="C142" s="120" t="s">
        <v>363</v>
      </c>
      <c r="D142" s="121">
        <v>9220000</v>
      </c>
      <c r="E142" s="121">
        <v>0</v>
      </c>
      <c r="F142" s="122">
        <v>-720000</v>
      </c>
      <c r="G142" s="121">
        <v>8500000</v>
      </c>
      <c r="H142" s="121">
        <v>0</v>
      </c>
      <c r="I142" s="121">
        <v>8500000</v>
      </c>
      <c r="J142" s="123">
        <v>100</v>
      </c>
      <c r="K142" s="121">
        <v>0</v>
      </c>
      <c r="L142" s="120" t="s">
        <v>310</v>
      </c>
      <c r="M142" s="121">
        <v>0</v>
      </c>
    </row>
    <row r="143" spans="1:13" x14ac:dyDescent="0.25">
      <c r="A143" s="120" t="s">
        <v>94</v>
      </c>
      <c r="B143" s="120" t="s">
        <v>364</v>
      </c>
      <c r="C143" s="120" t="s">
        <v>224</v>
      </c>
      <c r="D143" s="121">
        <v>224000000</v>
      </c>
      <c r="E143" s="121">
        <v>0</v>
      </c>
      <c r="F143" s="121">
        <v>0</v>
      </c>
      <c r="G143" s="121">
        <v>224000000</v>
      </c>
      <c r="H143" s="121">
        <v>0</v>
      </c>
      <c r="I143" s="121">
        <v>224000000</v>
      </c>
      <c r="J143" s="123">
        <v>100</v>
      </c>
      <c r="K143" s="121">
        <v>0</v>
      </c>
      <c r="L143" s="120" t="s">
        <v>310</v>
      </c>
      <c r="M143" s="121">
        <v>0</v>
      </c>
    </row>
    <row r="144" spans="1:13" x14ac:dyDescent="0.25">
      <c r="A144" s="120" t="s">
        <v>94</v>
      </c>
      <c r="B144" s="120" t="s">
        <v>342</v>
      </c>
      <c r="C144" s="120" t="s">
        <v>343</v>
      </c>
      <c r="D144" s="121">
        <v>100000000</v>
      </c>
      <c r="E144" s="121">
        <v>0</v>
      </c>
      <c r="F144" s="121">
        <v>0</v>
      </c>
      <c r="G144" s="121">
        <v>100000000</v>
      </c>
      <c r="H144" s="121">
        <v>41242982</v>
      </c>
      <c r="I144" s="121">
        <v>100000000</v>
      </c>
      <c r="J144" s="123">
        <v>100</v>
      </c>
      <c r="K144" s="121">
        <v>0</v>
      </c>
      <c r="L144" s="120" t="s">
        <v>310</v>
      </c>
      <c r="M144" s="121">
        <v>0</v>
      </c>
    </row>
    <row r="145" spans="1:13" x14ac:dyDescent="0.25">
      <c r="A145" s="120" t="s">
        <v>94</v>
      </c>
      <c r="B145" s="120" t="s">
        <v>332</v>
      </c>
      <c r="C145" s="120" t="s">
        <v>264</v>
      </c>
      <c r="D145" s="121">
        <v>201000000</v>
      </c>
      <c r="E145" s="121">
        <v>0</v>
      </c>
      <c r="F145" s="121">
        <v>0</v>
      </c>
      <c r="G145" s="121">
        <v>201000000</v>
      </c>
      <c r="H145" s="121">
        <v>0</v>
      </c>
      <c r="I145" s="121">
        <v>201000000</v>
      </c>
      <c r="J145" s="123">
        <v>100</v>
      </c>
      <c r="K145" s="121">
        <v>0</v>
      </c>
      <c r="L145" s="120" t="s">
        <v>310</v>
      </c>
      <c r="M145" s="121">
        <v>0</v>
      </c>
    </row>
    <row r="146" spans="1:13" x14ac:dyDescent="0.25">
      <c r="A146" s="120" t="s">
        <v>94</v>
      </c>
      <c r="B146" s="120" t="s">
        <v>331</v>
      </c>
      <c r="C146" s="120" t="s">
        <v>280</v>
      </c>
      <c r="D146" s="121">
        <v>1104513331</v>
      </c>
      <c r="E146" s="122">
        <v>-3640000</v>
      </c>
      <c r="F146" s="122">
        <v>-24320001</v>
      </c>
      <c r="G146" s="121">
        <v>1080193330</v>
      </c>
      <c r="H146" s="121">
        <v>55846668</v>
      </c>
      <c r="I146" s="121">
        <v>850723331</v>
      </c>
      <c r="J146" s="123">
        <v>78.760000000000005</v>
      </c>
      <c r="K146" s="121">
        <v>229469999</v>
      </c>
      <c r="L146" s="120" t="s">
        <v>310</v>
      </c>
      <c r="M146" s="121">
        <v>0</v>
      </c>
    </row>
    <row r="147" spans="1:13" x14ac:dyDescent="0.25">
      <c r="A147" s="120" t="s">
        <v>94</v>
      </c>
      <c r="B147" s="120" t="s">
        <v>365</v>
      </c>
      <c r="C147" s="120" t="s">
        <v>366</v>
      </c>
      <c r="D147" s="121">
        <v>25416871</v>
      </c>
      <c r="E147" s="121">
        <v>0</v>
      </c>
      <c r="F147" s="122">
        <v>-25416871</v>
      </c>
      <c r="G147" s="121">
        <v>0</v>
      </c>
      <c r="H147" s="121">
        <v>0</v>
      </c>
      <c r="I147" s="121">
        <v>0</v>
      </c>
      <c r="J147" s="121">
        <v>0</v>
      </c>
      <c r="K147" s="121">
        <v>0</v>
      </c>
      <c r="L147" s="120" t="s">
        <v>310</v>
      </c>
      <c r="M147" s="121">
        <v>0</v>
      </c>
    </row>
    <row r="148" spans="1:13" x14ac:dyDescent="0.25">
      <c r="A148" s="120" t="s">
        <v>94</v>
      </c>
      <c r="B148" s="120" t="s">
        <v>367</v>
      </c>
      <c r="C148" s="120" t="s">
        <v>356</v>
      </c>
      <c r="D148" s="121">
        <v>378013334</v>
      </c>
      <c r="E148" s="121">
        <v>0</v>
      </c>
      <c r="F148" s="122">
        <v>-4000000</v>
      </c>
      <c r="G148" s="121">
        <v>374013334</v>
      </c>
      <c r="H148" s="121">
        <v>933334</v>
      </c>
      <c r="I148" s="121">
        <v>366813334</v>
      </c>
      <c r="J148" s="123">
        <v>98.07</v>
      </c>
      <c r="K148" s="121">
        <v>7200000</v>
      </c>
      <c r="L148" s="120" t="s">
        <v>310</v>
      </c>
      <c r="M148" s="121">
        <v>0</v>
      </c>
    </row>
    <row r="149" spans="1:13" x14ac:dyDescent="0.25">
      <c r="A149" s="120" t="s">
        <v>94</v>
      </c>
      <c r="B149" s="120" t="s">
        <v>331</v>
      </c>
      <c r="C149" s="120" t="s">
        <v>280</v>
      </c>
      <c r="D149" s="121">
        <v>378013334</v>
      </c>
      <c r="E149" s="121">
        <v>0</v>
      </c>
      <c r="F149" s="122">
        <v>-4000000</v>
      </c>
      <c r="G149" s="121">
        <v>374013334</v>
      </c>
      <c r="H149" s="121">
        <v>933334</v>
      </c>
      <c r="I149" s="121">
        <v>366813334</v>
      </c>
      <c r="J149" s="123">
        <v>98.07</v>
      </c>
      <c r="K149" s="121">
        <v>7200000</v>
      </c>
      <c r="L149" s="120" t="s">
        <v>310</v>
      </c>
      <c r="M149" s="121">
        <v>0</v>
      </c>
    </row>
    <row r="150" spans="1:13" x14ac:dyDescent="0.25">
      <c r="A150" s="120" t="s">
        <v>94</v>
      </c>
      <c r="B150" s="120" t="s">
        <v>368</v>
      </c>
      <c r="C150" s="120" t="s">
        <v>369</v>
      </c>
      <c r="D150" s="121">
        <v>24473241416</v>
      </c>
      <c r="E150" s="122">
        <v>-31299999</v>
      </c>
      <c r="F150" s="122">
        <v>-213104995</v>
      </c>
      <c r="G150" s="121">
        <v>24260136421</v>
      </c>
      <c r="H150" s="121">
        <v>776293945</v>
      </c>
      <c r="I150" s="121">
        <v>23570285456</v>
      </c>
      <c r="J150" s="123">
        <v>97.16</v>
      </c>
      <c r="K150" s="121">
        <v>689850965</v>
      </c>
      <c r="L150" s="120" t="s">
        <v>310</v>
      </c>
      <c r="M150" s="121">
        <v>0</v>
      </c>
    </row>
    <row r="151" spans="1:13" x14ac:dyDescent="0.25">
      <c r="A151" s="120" t="s">
        <v>94</v>
      </c>
      <c r="B151" s="120" t="s">
        <v>370</v>
      </c>
      <c r="C151" s="120" t="s">
        <v>351</v>
      </c>
      <c r="D151" s="121">
        <v>24473241416</v>
      </c>
      <c r="E151" s="122">
        <v>-31299999</v>
      </c>
      <c r="F151" s="122">
        <v>-213104995</v>
      </c>
      <c r="G151" s="121">
        <v>24260136421</v>
      </c>
      <c r="H151" s="121">
        <v>776293945</v>
      </c>
      <c r="I151" s="121">
        <v>23570285456</v>
      </c>
      <c r="J151" s="123">
        <v>97.16</v>
      </c>
      <c r="K151" s="121">
        <v>689850965</v>
      </c>
      <c r="L151" s="120" t="s">
        <v>310</v>
      </c>
      <c r="M151" s="121">
        <v>0</v>
      </c>
    </row>
    <row r="152" spans="1:13" x14ac:dyDescent="0.25">
      <c r="A152" s="120" t="s">
        <v>94</v>
      </c>
      <c r="B152" s="120" t="s">
        <v>371</v>
      </c>
      <c r="C152" s="120" t="s">
        <v>369</v>
      </c>
      <c r="D152" s="121">
        <v>743544664</v>
      </c>
      <c r="E152" s="121">
        <v>0</v>
      </c>
      <c r="F152" s="121">
        <v>0</v>
      </c>
      <c r="G152" s="121">
        <v>743544664</v>
      </c>
      <c r="H152" s="121">
        <v>58962083</v>
      </c>
      <c r="I152" s="121">
        <v>591329114</v>
      </c>
      <c r="J152" s="123">
        <v>79.53</v>
      </c>
      <c r="K152" s="121">
        <v>152215550</v>
      </c>
      <c r="L152" s="120" t="s">
        <v>310</v>
      </c>
      <c r="M152" s="121">
        <v>0</v>
      </c>
    </row>
    <row r="153" spans="1:13" x14ac:dyDescent="0.25">
      <c r="A153" s="120" t="s">
        <v>94</v>
      </c>
      <c r="B153" s="120" t="s">
        <v>331</v>
      </c>
      <c r="C153" s="120" t="s">
        <v>280</v>
      </c>
      <c r="D153" s="121">
        <v>723731164</v>
      </c>
      <c r="E153" s="121">
        <v>0</v>
      </c>
      <c r="F153" s="121">
        <v>0</v>
      </c>
      <c r="G153" s="121">
        <v>723731164</v>
      </c>
      <c r="H153" s="121">
        <v>58962083</v>
      </c>
      <c r="I153" s="121">
        <v>591329114</v>
      </c>
      <c r="J153" s="123">
        <v>81.709999999999994</v>
      </c>
      <c r="K153" s="121">
        <v>132402050</v>
      </c>
      <c r="L153" s="120" t="s">
        <v>310</v>
      </c>
      <c r="M153" s="121">
        <v>0</v>
      </c>
    </row>
    <row r="154" spans="1:13" x14ac:dyDescent="0.25">
      <c r="A154" s="120" t="s">
        <v>94</v>
      </c>
      <c r="B154" s="120" t="s">
        <v>362</v>
      </c>
      <c r="C154" s="120" t="s">
        <v>363</v>
      </c>
      <c r="D154" s="121">
        <v>19813500</v>
      </c>
      <c r="E154" s="121">
        <v>0</v>
      </c>
      <c r="F154" s="121">
        <v>0</v>
      </c>
      <c r="G154" s="121">
        <v>19813500</v>
      </c>
      <c r="H154" s="121">
        <v>0</v>
      </c>
      <c r="I154" s="121">
        <v>0</v>
      </c>
      <c r="J154" s="121">
        <v>0</v>
      </c>
      <c r="K154" s="121">
        <v>19813500</v>
      </c>
      <c r="L154" s="120" t="s">
        <v>310</v>
      </c>
      <c r="M154" s="121">
        <v>0</v>
      </c>
    </row>
    <row r="155" spans="1:13" x14ac:dyDescent="0.25">
      <c r="A155" s="120" t="s">
        <v>94</v>
      </c>
      <c r="B155" s="120" t="s">
        <v>372</v>
      </c>
      <c r="C155" s="120" t="s">
        <v>369</v>
      </c>
      <c r="D155" s="121">
        <v>15765665124</v>
      </c>
      <c r="E155" s="122">
        <v>-31299999</v>
      </c>
      <c r="F155" s="122">
        <v>-213104995</v>
      </c>
      <c r="G155" s="121">
        <v>15552560129</v>
      </c>
      <c r="H155" s="121">
        <v>717331862</v>
      </c>
      <c r="I155" s="121">
        <v>15427604655</v>
      </c>
      <c r="J155" s="123">
        <v>99.2</v>
      </c>
      <c r="K155" s="121">
        <v>124955474</v>
      </c>
      <c r="L155" s="120" t="s">
        <v>310</v>
      </c>
      <c r="M155" s="121">
        <v>0</v>
      </c>
    </row>
    <row r="156" spans="1:13" x14ac:dyDescent="0.25">
      <c r="A156" s="120" t="s">
        <v>94</v>
      </c>
      <c r="B156" s="120" t="s">
        <v>331</v>
      </c>
      <c r="C156" s="120" t="s">
        <v>280</v>
      </c>
      <c r="D156" s="121">
        <v>164225333</v>
      </c>
      <c r="E156" s="122">
        <v>-31299999</v>
      </c>
      <c r="F156" s="122">
        <v>-31299999</v>
      </c>
      <c r="G156" s="121">
        <v>132925334</v>
      </c>
      <c r="H156" s="121">
        <v>2000000</v>
      </c>
      <c r="I156" s="121">
        <v>122861933</v>
      </c>
      <c r="J156" s="123">
        <v>92.43</v>
      </c>
      <c r="K156" s="121">
        <v>10063401</v>
      </c>
      <c r="L156" s="120" t="s">
        <v>310</v>
      </c>
      <c r="M156" s="121">
        <v>0</v>
      </c>
    </row>
    <row r="157" spans="1:13" x14ac:dyDescent="0.25">
      <c r="A157" s="120" t="s">
        <v>94</v>
      </c>
      <c r="B157" s="120" t="s">
        <v>373</v>
      </c>
      <c r="C157" s="120" t="s">
        <v>292</v>
      </c>
      <c r="D157" s="121">
        <v>15601439791</v>
      </c>
      <c r="E157" s="121">
        <v>0</v>
      </c>
      <c r="F157" s="122">
        <v>-181804996</v>
      </c>
      <c r="G157" s="121">
        <v>15419634795</v>
      </c>
      <c r="H157" s="121">
        <v>715331862</v>
      </c>
      <c r="I157" s="121">
        <v>15304742722</v>
      </c>
      <c r="J157" s="123">
        <v>99.25</v>
      </c>
      <c r="K157" s="121">
        <v>114892073</v>
      </c>
      <c r="L157" s="120" t="s">
        <v>310</v>
      </c>
      <c r="M157" s="121">
        <v>0</v>
      </c>
    </row>
    <row r="158" spans="1:13" x14ac:dyDescent="0.25">
      <c r="A158" s="120" t="s">
        <v>94</v>
      </c>
      <c r="B158" s="120" t="s">
        <v>374</v>
      </c>
      <c r="C158" s="120" t="s">
        <v>369</v>
      </c>
      <c r="D158" s="121">
        <v>7964031628</v>
      </c>
      <c r="E158" s="121">
        <v>0</v>
      </c>
      <c r="F158" s="121">
        <v>0</v>
      </c>
      <c r="G158" s="121">
        <v>7964031628</v>
      </c>
      <c r="H158" s="121">
        <v>0</v>
      </c>
      <c r="I158" s="121">
        <v>7551351687</v>
      </c>
      <c r="J158" s="123">
        <v>94.82</v>
      </c>
      <c r="K158" s="121">
        <v>412679941</v>
      </c>
      <c r="L158" s="120" t="s">
        <v>310</v>
      </c>
      <c r="M158" s="121">
        <v>0</v>
      </c>
    </row>
    <row r="159" spans="1:13" x14ac:dyDescent="0.25">
      <c r="A159" s="120" t="s">
        <v>94</v>
      </c>
      <c r="B159" s="120" t="s">
        <v>353</v>
      </c>
      <c r="C159" s="120" t="s">
        <v>354</v>
      </c>
      <c r="D159" s="121">
        <v>7784253823</v>
      </c>
      <c r="E159" s="121">
        <v>0</v>
      </c>
      <c r="F159" s="121">
        <v>0</v>
      </c>
      <c r="G159" s="121">
        <v>7784253823</v>
      </c>
      <c r="H159" s="121">
        <v>0</v>
      </c>
      <c r="I159" s="121">
        <v>7482395821</v>
      </c>
      <c r="J159" s="123">
        <v>96.12</v>
      </c>
      <c r="K159" s="121">
        <v>301858002</v>
      </c>
      <c r="L159" s="120" t="s">
        <v>310</v>
      </c>
      <c r="M159" s="121">
        <v>0</v>
      </c>
    </row>
    <row r="160" spans="1:13" x14ac:dyDescent="0.25">
      <c r="A160" s="120" t="s">
        <v>94</v>
      </c>
      <c r="B160" s="120" t="s">
        <v>375</v>
      </c>
      <c r="C160" s="120" t="s">
        <v>376</v>
      </c>
      <c r="D160" s="121">
        <v>179777805</v>
      </c>
      <c r="E160" s="121">
        <v>0</v>
      </c>
      <c r="F160" s="121">
        <v>0</v>
      </c>
      <c r="G160" s="121">
        <v>179777805</v>
      </c>
      <c r="H160" s="121">
        <v>0</v>
      </c>
      <c r="I160" s="121">
        <v>68955866</v>
      </c>
      <c r="J160" s="123">
        <v>38.36</v>
      </c>
      <c r="K160" s="121">
        <v>110821939</v>
      </c>
      <c r="L160" s="120" t="s">
        <v>310</v>
      </c>
      <c r="M160" s="121">
        <v>0</v>
      </c>
    </row>
    <row r="161" spans="1:13" x14ac:dyDescent="0.25">
      <c r="A161" s="120" t="s">
        <v>94</v>
      </c>
      <c r="B161" s="120" t="s">
        <v>377</v>
      </c>
      <c r="C161" s="120" t="s">
        <v>378</v>
      </c>
      <c r="D161" s="121">
        <v>3709019158</v>
      </c>
      <c r="E161" s="122">
        <v>-16661968</v>
      </c>
      <c r="F161" s="122">
        <v>-16661968</v>
      </c>
      <c r="G161" s="121">
        <v>3692357190</v>
      </c>
      <c r="H161" s="121">
        <v>454870728</v>
      </c>
      <c r="I161" s="121">
        <v>2983800653</v>
      </c>
      <c r="J161" s="123">
        <v>80.81</v>
      </c>
      <c r="K161" s="121">
        <v>708556537</v>
      </c>
      <c r="L161" s="120" t="s">
        <v>310</v>
      </c>
      <c r="M161" s="121">
        <v>0</v>
      </c>
    </row>
    <row r="162" spans="1:13" x14ac:dyDescent="0.25">
      <c r="A162" s="120" t="s">
        <v>94</v>
      </c>
      <c r="B162" s="120" t="s">
        <v>379</v>
      </c>
      <c r="C162" s="120" t="s">
        <v>380</v>
      </c>
      <c r="D162" s="121">
        <v>3709019158</v>
      </c>
      <c r="E162" s="122">
        <v>-16661968</v>
      </c>
      <c r="F162" s="122">
        <v>-16661968</v>
      </c>
      <c r="G162" s="121">
        <v>3692357190</v>
      </c>
      <c r="H162" s="121">
        <v>454870728</v>
      </c>
      <c r="I162" s="121">
        <v>2983800653</v>
      </c>
      <c r="J162" s="123">
        <v>80.81</v>
      </c>
      <c r="K162" s="121">
        <v>708556537</v>
      </c>
      <c r="L162" s="120" t="s">
        <v>310</v>
      </c>
      <c r="M162" s="121">
        <v>0</v>
      </c>
    </row>
    <row r="163" spans="1:13" x14ac:dyDescent="0.25">
      <c r="A163" s="120" t="s">
        <v>94</v>
      </c>
      <c r="B163" s="120" t="s">
        <v>381</v>
      </c>
      <c r="C163" s="120" t="s">
        <v>378</v>
      </c>
      <c r="D163" s="121">
        <v>1791233990</v>
      </c>
      <c r="E163" s="122">
        <v>-316667</v>
      </c>
      <c r="F163" s="122">
        <v>-316667</v>
      </c>
      <c r="G163" s="121">
        <v>1790917323</v>
      </c>
      <c r="H163" s="121">
        <v>36295007</v>
      </c>
      <c r="I163" s="121">
        <v>1782156354</v>
      </c>
      <c r="J163" s="123">
        <v>99.51</v>
      </c>
      <c r="K163" s="121">
        <v>8760969</v>
      </c>
      <c r="L163" s="120" t="s">
        <v>310</v>
      </c>
      <c r="M163" s="121">
        <v>0</v>
      </c>
    </row>
    <row r="164" spans="1:13" x14ac:dyDescent="0.25">
      <c r="A164" s="120" t="s">
        <v>94</v>
      </c>
      <c r="B164" s="120" t="s">
        <v>375</v>
      </c>
      <c r="C164" s="120" t="s">
        <v>376</v>
      </c>
      <c r="D164" s="121">
        <v>1247247552</v>
      </c>
      <c r="E164" s="121">
        <v>0</v>
      </c>
      <c r="F164" s="121">
        <v>0</v>
      </c>
      <c r="G164" s="121">
        <v>1247247552</v>
      </c>
      <c r="H164" s="121">
        <v>0</v>
      </c>
      <c r="I164" s="121">
        <v>1244039199</v>
      </c>
      <c r="J164" s="123">
        <v>99.74</v>
      </c>
      <c r="K164" s="121">
        <v>3208353</v>
      </c>
      <c r="L164" s="120" t="s">
        <v>310</v>
      </c>
      <c r="M164" s="121">
        <v>0</v>
      </c>
    </row>
    <row r="165" spans="1:13" x14ac:dyDescent="0.25">
      <c r="A165" s="120" t="s">
        <v>94</v>
      </c>
      <c r="B165" s="120" t="s">
        <v>342</v>
      </c>
      <c r="C165" s="120" t="s">
        <v>343</v>
      </c>
      <c r="D165" s="121">
        <v>73150334</v>
      </c>
      <c r="E165" s="121">
        <v>0</v>
      </c>
      <c r="F165" s="121">
        <v>0</v>
      </c>
      <c r="G165" s="121">
        <v>73150334</v>
      </c>
      <c r="H165" s="121">
        <v>15615687</v>
      </c>
      <c r="I165" s="121">
        <v>67597718</v>
      </c>
      <c r="J165" s="123">
        <v>92.41</v>
      </c>
      <c r="K165" s="121">
        <v>5552616</v>
      </c>
      <c r="L165" s="120" t="s">
        <v>310</v>
      </c>
      <c r="M165" s="121">
        <v>0</v>
      </c>
    </row>
    <row r="166" spans="1:13" x14ac:dyDescent="0.25">
      <c r="A166" s="120" t="s">
        <v>94</v>
      </c>
      <c r="B166" s="120" t="s">
        <v>382</v>
      </c>
      <c r="C166" s="120" t="s">
        <v>240</v>
      </c>
      <c r="D166" s="121">
        <v>130900000</v>
      </c>
      <c r="E166" s="121">
        <v>0</v>
      </c>
      <c r="F166" s="121">
        <v>0</v>
      </c>
      <c r="G166" s="121">
        <v>130900000</v>
      </c>
      <c r="H166" s="121">
        <v>0</v>
      </c>
      <c r="I166" s="121">
        <v>130900000</v>
      </c>
      <c r="J166" s="123">
        <v>100</v>
      </c>
      <c r="K166" s="121">
        <v>0</v>
      </c>
      <c r="L166" s="120" t="s">
        <v>310</v>
      </c>
      <c r="M166" s="121">
        <v>0</v>
      </c>
    </row>
    <row r="167" spans="1:13" x14ac:dyDescent="0.25">
      <c r="A167" s="120" t="s">
        <v>94</v>
      </c>
      <c r="B167" s="120" t="s">
        <v>324</v>
      </c>
      <c r="C167" s="120" t="s">
        <v>325</v>
      </c>
      <c r="D167" s="121">
        <v>20679320</v>
      </c>
      <c r="E167" s="121">
        <v>0</v>
      </c>
      <c r="F167" s="121">
        <v>0</v>
      </c>
      <c r="G167" s="121">
        <v>20679320</v>
      </c>
      <c r="H167" s="121">
        <v>20679320</v>
      </c>
      <c r="I167" s="121">
        <v>20679320</v>
      </c>
      <c r="J167" s="123">
        <v>100</v>
      </c>
      <c r="K167" s="121">
        <v>0</v>
      </c>
      <c r="L167" s="120" t="s">
        <v>310</v>
      </c>
      <c r="M167" s="121">
        <v>0</v>
      </c>
    </row>
    <row r="168" spans="1:13" x14ac:dyDescent="0.25">
      <c r="A168" s="120" t="s">
        <v>94</v>
      </c>
      <c r="B168" s="120" t="s">
        <v>331</v>
      </c>
      <c r="C168" s="120" t="s">
        <v>280</v>
      </c>
      <c r="D168" s="121">
        <v>319256784</v>
      </c>
      <c r="E168" s="122">
        <v>-316667</v>
      </c>
      <c r="F168" s="122">
        <v>-316667</v>
      </c>
      <c r="G168" s="121">
        <v>318940117</v>
      </c>
      <c r="H168" s="121">
        <v>0</v>
      </c>
      <c r="I168" s="121">
        <v>318940117</v>
      </c>
      <c r="J168" s="123">
        <v>100</v>
      </c>
      <c r="K168" s="121">
        <v>0</v>
      </c>
      <c r="L168" s="120" t="s">
        <v>310</v>
      </c>
      <c r="M168" s="121">
        <v>0</v>
      </c>
    </row>
    <row r="169" spans="1:13" x14ac:dyDescent="0.25">
      <c r="A169" s="120" t="s">
        <v>94</v>
      </c>
      <c r="B169" s="120" t="s">
        <v>383</v>
      </c>
      <c r="C169" s="120" t="s">
        <v>378</v>
      </c>
      <c r="D169" s="121">
        <v>203796950</v>
      </c>
      <c r="E169" s="121">
        <v>0</v>
      </c>
      <c r="F169" s="121">
        <v>0</v>
      </c>
      <c r="G169" s="121">
        <v>203796950</v>
      </c>
      <c r="H169" s="121">
        <v>15448277</v>
      </c>
      <c r="I169" s="121">
        <v>203796950</v>
      </c>
      <c r="J169" s="123">
        <v>100</v>
      </c>
      <c r="K169" s="121">
        <v>0</v>
      </c>
      <c r="L169" s="120" t="s">
        <v>310</v>
      </c>
      <c r="M169" s="121">
        <v>0</v>
      </c>
    </row>
    <row r="170" spans="1:13" x14ac:dyDescent="0.25">
      <c r="A170" s="120" t="s">
        <v>94</v>
      </c>
      <c r="B170" s="120" t="s">
        <v>330</v>
      </c>
      <c r="C170" s="120" t="s">
        <v>260</v>
      </c>
      <c r="D170" s="121">
        <v>203796950</v>
      </c>
      <c r="E170" s="121">
        <v>0</v>
      </c>
      <c r="F170" s="121">
        <v>0</v>
      </c>
      <c r="G170" s="121">
        <v>203796950</v>
      </c>
      <c r="H170" s="121">
        <v>15448277</v>
      </c>
      <c r="I170" s="121">
        <v>203796950</v>
      </c>
      <c r="J170" s="123">
        <v>100</v>
      </c>
      <c r="K170" s="121">
        <v>0</v>
      </c>
      <c r="L170" s="120" t="s">
        <v>310</v>
      </c>
      <c r="M170" s="121">
        <v>0</v>
      </c>
    </row>
    <row r="171" spans="1:13" x14ac:dyDescent="0.25">
      <c r="A171" s="120" t="s">
        <v>94</v>
      </c>
      <c r="B171" s="120" t="s">
        <v>384</v>
      </c>
      <c r="C171" s="120" t="s">
        <v>378</v>
      </c>
      <c r="D171" s="121">
        <v>1713988218</v>
      </c>
      <c r="E171" s="122">
        <v>-16345301</v>
      </c>
      <c r="F171" s="122">
        <v>-16345301</v>
      </c>
      <c r="G171" s="121">
        <v>1697642917</v>
      </c>
      <c r="H171" s="121">
        <v>403127444</v>
      </c>
      <c r="I171" s="121">
        <v>997847349</v>
      </c>
      <c r="J171" s="123">
        <v>58.78</v>
      </c>
      <c r="K171" s="121">
        <v>699795568</v>
      </c>
      <c r="L171" s="120" t="s">
        <v>310</v>
      </c>
      <c r="M171" s="121">
        <v>0</v>
      </c>
    </row>
    <row r="172" spans="1:13" x14ac:dyDescent="0.25">
      <c r="A172" s="120" t="s">
        <v>94</v>
      </c>
      <c r="B172" s="120" t="s">
        <v>330</v>
      </c>
      <c r="C172" s="120" t="s">
        <v>260</v>
      </c>
      <c r="D172" s="121">
        <v>418594061</v>
      </c>
      <c r="E172" s="122">
        <v>-5</v>
      </c>
      <c r="F172" s="122">
        <v>-5</v>
      </c>
      <c r="G172" s="121">
        <v>418594056</v>
      </c>
      <c r="H172" s="121">
        <v>28403444</v>
      </c>
      <c r="I172" s="121">
        <v>344678460</v>
      </c>
      <c r="J172" s="123">
        <v>82.34</v>
      </c>
      <c r="K172" s="121">
        <v>73915596</v>
      </c>
      <c r="L172" s="120" t="s">
        <v>310</v>
      </c>
      <c r="M172" s="121">
        <v>0</v>
      </c>
    </row>
    <row r="173" spans="1:13" x14ac:dyDescent="0.25">
      <c r="A173" s="120" t="s">
        <v>94</v>
      </c>
      <c r="B173" s="120" t="s">
        <v>385</v>
      </c>
      <c r="C173" s="120" t="s">
        <v>386</v>
      </c>
      <c r="D173" s="121">
        <v>1195070640</v>
      </c>
      <c r="E173" s="122">
        <v>-14235000</v>
      </c>
      <c r="F173" s="122">
        <v>-14235000</v>
      </c>
      <c r="G173" s="121">
        <v>1180835640</v>
      </c>
      <c r="H173" s="121">
        <v>374724000</v>
      </c>
      <c r="I173" s="121">
        <v>610014000</v>
      </c>
      <c r="J173" s="123">
        <v>51.66</v>
      </c>
      <c r="K173" s="121">
        <v>570821640</v>
      </c>
      <c r="L173" s="120" t="s">
        <v>310</v>
      </c>
      <c r="M173" s="121">
        <v>0</v>
      </c>
    </row>
    <row r="174" spans="1:13" x14ac:dyDescent="0.25">
      <c r="A174" s="120" t="s">
        <v>94</v>
      </c>
      <c r="B174" s="120" t="s">
        <v>324</v>
      </c>
      <c r="C174" s="120" t="s">
        <v>325</v>
      </c>
      <c r="D174" s="121">
        <v>11037689</v>
      </c>
      <c r="E174" s="122">
        <v>-2110296</v>
      </c>
      <c r="F174" s="122">
        <v>-2110296</v>
      </c>
      <c r="G174" s="121">
        <v>8927393</v>
      </c>
      <c r="H174" s="121">
        <v>0</v>
      </c>
      <c r="I174" s="121">
        <v>8927393</v>
      </c>
      <c r="J174" s="123">
        <v>100</v>
      </c>
      <c r="K174" s="121">
        <v>0</v>
      </c>
      <c r="L174" s="120" t="s">
        <v>310</v>
      </c>
      <c r="M174" s="121">
        <v>0</v>
      </c>
    </row>
    <row r="175" spans="1:13" x14ac:dyDescent="0.25">
      <c r="A175" s="120" t="s">
        <v>94</v>
      </c>
      <c r="B175" s="120" t="s">
        <v>332</v>
      </c>
      <c r="C175" s="120" t="s">
        <v>264</v>
      </c>
      <c r="D175" s="121">
        <v>34227496</v>
      </c>
      <c r="E175" s="121">
        <v>0</v>
      </c>
      <c r="F175" s="121">
        <v>0</v>
      </c>
      <c r="G175" s="121">
        <v>34227496</v>
      </c>
      <c r="H175" s="121">
        <v>0</v>
      </c>
      <c r="I175" s="121">
        <v>34227496</v>
      </c>
      <c r="J175" s="123">
        <v>100</v>
      </c>
      <c r="K175" s="121">
        <v>0</v>
      </c>
      <c r="L175" s="120" t="s">
        <v>310</v>
      </c>
      <c r="M175" s="121">
        <v>0</v>
      </c>
    </row>
    <row r="176" spans="1:13" x14ac:dyDescent="0.25">
      <c r="A176" s="120" t="s">
        <v>94</v>
      </c>
      <c r="B176" s="120" t="s">
        <v>387</v>
      </c>
      <c r="C176" s="120" t="s">
        <v>388</v>
      </c>
      <c r="D176" s="121">
        <v>55058332</v>
      </c>
      <c r="E176" s="121">
        <v>0</v>
      </c>
      <c r="F176" s="121">
        <v>0</v>
      </c>
      <c r="G176" s="121">
        <v>55058332</v>
      </c>
      <c r="H176" s="121">
        <v>0</v>
      </c>
      <c r="I176" s="121">
        <v>0</v>
      </c>
      <c r="J176" s="121">
        <v>0</v>
      </c>
      <c r="K176" s="121">
        <v>55058332</v>
      </c>
      <c r="L176" s="120" t="s">
        <v>310</v>
      </c>
      <c r="M176" s="121">
        <v>0</v>
      </c>
    </row>
    <row r="177" spans="1:13" x14ac:dyDescent="0.25">
      <c r="A177" s="120" t="s">
        <v>94</v>
      </c>
      <c r="B177" s="120" t="s">
        <v>389</v>
      </c>
      <c r="C177" s="120" t="s">
        <v>390</v>
      </c>
      <c r="D177" s="121">
        <v>2276778788</v>
      </c>
      <c r="E177" s="122">
        <v>-562900</v>
      </c>
      <c r="F177" s="122">
        <v>-423278080</v>
      </c>
      <c r="G177" s="121">
        <v>1853500708</v>
      </c>
      <c r="H177" s="121">
        <v>226089261</v>
      </c>
      <c r="I177" s="121">
        <v>1191781066</v>
      </c>
      <c r="J177" s="123">
        <v>64.3</v>
      </c>
      <c r="K177" s="121">
        <v>661719642</v>
      </c>
      <c r="L177" s="120" t="s">
        <v>310</v>
      </c>
      <c r="M177" s="121">
        <v>0</v>
      </c>
    </row>
    <row r="178" spans="1:13" x14ac:dyDescent="0.25">
      <c r="A178" s="120" t="s">
        <v>94</v>
      </c>
      <c r="B178" s="120" t="s">
        <v>391</v>
      </c>
      <c r="C178" s="120" t="s">
        <v>392</v>
      </c>
      <c r="D178" s="121">
        <v>2276778788</v>
      </c>
      <c r="E178" s="122">
        <v>-562900</v>
      </c>
      <c r="F178" s="122">
        <v>-423278080</v>
      </c>
      <c r="G178" s="121">
        <v>1853500708</v>
      </c>
      <c r="H178" s="121">
        <v>226089261</v>
      </c>
      <c r="I178" s="121">
        <v>1191781066</v>
      </c>
      <c r="J178" s="123">
        <v>64.3</v>
      </c>
      <c r="K178" s="121">
        <v>661719642</v>
      </c>
      <c r="L178" s="120" t="s">
        <v>310</v>
      </c>
      <c r="M178" s="121">
        <v>0</v>
      </c>
    </row>
    <row r="179" spans="1:13" x14ac:dyDescent="0.25">
      <c r="A179" s="120" t="s">
        <v>94</v>
      </c>
      <c r="B179" s="120" t="s">
        <v>393</v>
      </c>
      <c r="C179" s="120" t="s">
        <v>394</v>
      </c>
      <c r="D179" s="121">
        <v>2276778788</v>
      </c>
      <c r="E179" s="122">
        <v>-562900</v>
      </c>
      <c r="F179" s="122">
        <v>-423278080</v>
      </c>
      <c r="G179" s="121">
        <v>1853500708</v>
      </c>
      <c r="H179" s="121">
        <v>226089261</v>
      </c>
      <c r="I179" s="121">
        <v>1191781066</v>
      </c>
      <c r="J179" s="123">
        <v>64.3</v>
      </c>
      <c r="K179" s="121">
        <v>661719642</v>
      </c>
      <c r="L179" s="120" t="s">
        <v>310</v>
      </c>
      <c r="M179" s="121">
        <v>0</v>
      </c>
    </row>
    <row r="180" spans="1:13" x14ac:dyDescent="0.25">
      <c r="A180" s="120" t="s">
        <v>94</v>
      </c>
      <c r="B180" s="120" t="s">
        <v>395</v>
      </c>
      <c r="C180" s="120" t="s">
        <v>396</v>
      </c>
      <c r="D180" s="121">
        <v>2276778788</v>
      </c>
      <c r="E180" s="122">
        <v>-562900</v>
      </c>
      <c r="F180" s="122">
        <v>-423278080</v>
      </c>
      <c r="G180" s="121">
        <v>1853500708</v>
      </c>
      <c r="H180" s="121">
        <v>226089261</v>
      </c>
      <c r="I180" s="121">
        <v>1191781066</v>
      </c>
      <c r="J180" s="123">
        <v>64.3</v>
      </c>
      <c r="K180" s="121">
        <v>661719642</v>
      </c>
      <c r="L180" s="120" t="s">
        <v>310</v>
      </c>
      <c r="M180" s="121">
        <v>0</v>
      </c>
    </row>
    <row r="181" spans="1:13" x14ac:dyDescent="0.25">
      <c r="A181" s="120" t="s">
        <v>94</v>
      </c>
      <c r="B181" s="120" t="s">
        <v>397</v>
      </c>
      <c r="C181" s="120" t="s">
        <v>394</v>
      </c>
      <c r="D181" s="121">
        <v>2276778788</v>
      </c>
      <c r="E181" s="122">
        <v>-562900</v>
      </c>
      <c r="F181" s="122">
        <v>-423278080</v>
      </c>
      <c r="G181" s="121">
        <v>1853500708</v>
      </c>
      <c r="H181" s="121">
        <v>226089261</v>
      </c>
      <c r="I181" s="121">
        <v>1191781066</v>
      </c>
      <c r="J181" s="123">
        <v>64.3</v>
      </c>
      <c r="K181" s="121">
        <v>661719642</v>
      </c>
      <c r="L181" s="120" t="s">
        <v>310</v>
      </c>
      <c r="M181" s="121">
        <v>0</v>
      </c>
    </row>
    <row r="182" spans="1:13" x14ac:dyDescent="0.25">
      <c r="A182" s="120" t="s">
        <v>94</v>
      </c>
      <c r="B182" s="120" t="s">
        <v>330</v>
      </c>
      <c r="C182" s="120" t="s">
        <v>260</v>
      </c>
      <c r="D182" s="121">
        <v>600000000</v>
      </c>
      <c r="E182" s="121">
        <v>0</v>
      </c>
      <c r="F182" s="122">
        <v>-419566779</v>
      </c>
      <c r="G182" s="121">
        <v>180433221</v>
      </c>
      <c r="H182" s="121">
        <v>101043219</v>
      </c>
      <c r="I182" s="121">
        <v>101043219</v>
      </c>
      <c r="J182" s="123">
        <v>56</v>
      </c>
      <c r="K182" s="121">
        <v>79390002</v>
      </c>
      <c r="L182" s="120" t="s">
        <v>310</v>
      </c>
      <c r="M182" s="121">
        <v>0</v>
      </c>
    </row>
    <row r="183" spans="1:13" x14ac:dyDescent="0.25">
      <c r="A183" s="120" t="s">
        <v>94</v>
      </c>
      <c r="B183" s="120" t="s">
        <v>331</v>
      </c>
      <c r="C183" s="120" t="s">
        <v>280</v>
      </c>
      <c r="D183" s="121">
        <v>1300262848</v>
      </c>
      <c r="E183" s="121">
        <v>0</v>
      </c>
      <c r="F183" s="122">
        <v>-3148400</v>
      </c>
      <c r="G183" s="121">
        <v>1297114448</v>
      </c>
      <c r="H183" s="121">
        <v>84964871</v>
      </c>
      <c r="I183" s="121">
        <v>1040694580</v>
      </c>
      <c r="J183" s="123">
        <v>80.23</v>
      </c>
      <c r="K183" s="121">
        <v>256419868</v>
      </c>
      <c r="L183" s="120" t="s">
        <v>310</v>
      </c>
      <c r="M183" s="121">
        <v>0</v>
      </c>
    </row>
    <row r="184" spans="1:13" x14ac:dyDescent="0.25">
      <c r="A184" s="120" t="s">
        <v>94</v>
      </c>
      <c r="B184" s="120" t="s">
        <v>398</v>
      </c>
      <c r="C184" s="120" t="s">
        <v>399</v>
      </c>
      <c r="D184" s="121">
        <v>562900</v>
      </c>
      <c r="E184" s="122">
        <v>-562900</v>
      </c>
      <c r="F184" s="122">
        <v>-562900</v>
      </c>
      <c r="G184" s="121">
        <v>0</v>
      </c>
      <c r="H184" s="121">
        <v>0</v>
      </c>
      <c r="I184" s="121">
        <v>0</v>
      </c>
      <c r="J184" s="121">
        <v>0</v>
      </c>
      <c r="K184" s="121">
        <v>0</v>
      </c>
      <c r="L184" s="120" t="s">
        <v>310</v>
      </c>
      <c r="M184" s="121">
        <v>0</v>
      </c>
    </row>
    <row r="185" spans="1:13" x14ac:dyDescent="0.25">
      <c r="A185" s="120" t="s">
        <v>94</v>
      </c>
      <c r="B185" s="120" t="s">
        <v>400</v>
      </c>
      <c r="C185" s="120" t="s">
        <v>401</v>
      </c>
      <c r="D185" s="121">
        <v>33009635</v>
      </c>
      <c r="E185" s="121">
        <v>0</v>
      </c>
      <c r="F185" s="122">
        <v>-1</v>
      </c>
      <c r="G185" s="121">
        <v>33009634</v>
      </c>
      <c r="H185" s="121">
        <v>22050000</v>
      </c>
      <c r="I185" s="121">
        <v>28480563</v>
      </c>
      <c r="J185" s="123">
        <v>86.28</v>
      </c>
      <c r="K185" s="121">
        <v>4529071</v>
      </c>
      <c r="L185" s="120" t="s">
        <v>310</v>
      </c>
      <c r="M185" s="121">
        <v>0</v>
      </c>
    </row>
    <row r="186" spans="1:13" x14ac:dyDescent="0.25">
      <c r="A186" s="120" t="s">
        <v>94</v>
      </c>
      <c r="B186" s="120" t="s">
        <v>402</v>
      </c>
      <c r="C186" s="120" t="s">
        <v>403</v>
      </c>
      <c r="D186" s="121">
        <v>4374067</v>
      </c>
      <c r="E186" s="121">
        <v>0</v>
      </c>
      <c r="F186" s="121">
        <v>0</v>
      </c>
      <c r="G186" s="121">
        <v>4374067</v>
      </c>
      <c r="H186" s="121">
        <v>392713</v>
      </c>
      <c r="I186" s="121">
        <v>3390662</v>
      </c>
      <c r="J186" s="123">
        <v>77.52</v>
      </c>
      <c r="K186" s="121">
        <v>983405</v>
      </c>
      <c r="L186" s="120" t="s">
        <v>310</v>
      </c>
      <c r="M186" s="121">
        <v>0</v>
      </c>
    </row>
    <row r="187" spans="1:13" x14ac:dyDescent="0.25">
      <c r="A187" s="120" t="s">
        <v>94</v>
      </c>
      <c r="B187" s="120" t="s">
        <v>404</v>
      </c>
      <c r="C187" s="120" t="s">
        <v>405</v>
      </c>
      <c r="D187" s="121">
        <v>338569338</v>
      </c>
      <c r="E187" s="121">
        <v>0</v>
      </c>
      <c r="F187" s="121">
        <v>0</v>
      </c>
      <c r="G187" s="121">
        <v>338569338</v>
      </c>
      <c r="H187" s="121">
        <v>17638458</v>
      </c>
      <c r="I187" s="121">
        <v>18172042</v>
      </c>
      <c r="J187" s="123">
        <v>5.37</v>
      </c>
      <c r="K187" s="121">
        <v>320397296</v>
      </c>
      <c r="L187" s="120" t="s">
        <v>310</v>
      </c>
      <c r="M187" s="121">
        <v>0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78E55-7AA7-42DC-A2EB-EEEA98DD441D}">
  <sheetPr>
    <pageSetUpPr fitToPage="1"/>
  </sheetPr>
  <dimension ref="A2:U54"/>
  <sheetViews>
    <sheetView zoomScale="108" zoomScaleNormal="108" workbookViewId="0">
      <pane xSplit="3" ySplit="20" topLeftCell="D21" activePane="bottomRight" state="frozen"/>
      <selection pane="topRight" activeCell="D1" sqref="D1"/>
      <selection pane="bottomLeft" activeCell="A21" sqref="A21"/>
      <selection pane="bottomRight" activeCell="U26" sqref="U26"/>
    </sheetView>
  </sheetViews>
  <sheetFormatPr baseColWidth="10" defaultColWidth="11.42578125" defaultRowHeight="15" x14ac:dyDescent="0.25"/>
  <cols>
    <col min="1" max="1" width="26.28515625" customWidth="1"/>
    <col min="2" max="2" width="27.42578125" customWidth="1"/>
    <col min="3" max="3" width="18.85546875" style="5" customWidth="1"/>
    <col min="4" max="4" width="19.42578125" style="5" customWidth="1"/>
    <col min="5" max="5" width="22.140625" style="9" customWidth="1"/>
    <col min="6" max="6" width="16" style="9" hidden="1" customWidth="1"/>
    <col min="7" max="7" width="14.5703125" style="9" hidden="1" customWidth="1"/>
    <col min="8" max="8" width="17.85546875" style="9" hidden="1" customWidth="1"/>
    <col min="9" max="9" width="24.42578125" style="9" hidden="1" customWidth="1"/>
    <col min="10" max="10" width="17.42578125" style="9" hidden="1" customWidth="1"/>
    <col min="11" max="11" width="18.7109375" style="9" hidden="1" customWidth="1"/>
    <col min="12" max="12" width="17.5703125" style="9" customWidth="1"/>
    <col min="13" max="13" width="13.85546875" style="9" hidden="1" customWidth="1"/>
    <col min="14" max="14" width="11.5703125" style="9" hidden="1" customWidth="1"/>
    <col min="15" max="15" width="11.7109375" style="9" hidden="1" customWidth="1"/>
    <col min="16" max="16" width="16.5703125" style="9" hidden="1" customWidth="1"/>
    <col min="17" max="17" width="16.28515625" style="9" hidden="1" customWidth="1"/>
    <col min="18" max="18" width="17.5703125" style="9" customWidth="1"/>
    <col min="19" max="19" width="11.42578125" style="10" customWidth="1"/>
    <col min="20" max="20" width="17.85546875" style="5" customWidth="1"/>
    <col min="21" max="21" width="18.5703125" customWidth="1"/>
  </cols>
  <sheetData>
    <row r="2" spans="1:19" ht="15.75" x14ac:dyDescent="0.25">
      <c r="A2" s="7" t="s">
        <v>9</v>
      </c>
    </row>
    <row r="3" spans="1:19" ht="15.75" x14ac:dyDescent="0.25">
      <c r="A3" s="7" t="s">
        <v>10</v>
      </c>
      <c r="Q3" s="4"/>
    </row>
    <row r="4" spans="1:19" ht="15.75" x14ac:dyDescent="0.25">
      <c r="A4" s="7" t="s">
        <v>11</v>
      </c>
      <c r="H4" s="4"/>
      <c r="J4" s="4"/>
      <c r="K4" s="4"/>
      <c r="L4" s="2"/>
      <c r="M4" s="4"/>
    </row>
    <row r="5" spans="1:19" ht="15.75" x14ac:dyDescent="0.25">
      <c r="A5" s="8" t="s">
        <v>80</v>
      </c>
      <c r="C5" s="4"/>
      <c r="D5" s="9" t="s">
        <v>12</v>
      </c>
      <c r="E5" s="9" t="s">
        <v>12</v>
      </c>
      <c r="F5" s="4"/>
      <c r="G5" s="4"/>
      <c r="I5" s="4"/>
      <c r="K5" s="4"/>
      <c r="L5" s="4"/>
      <c r="M5" s="2"/>
      <c r="N5" s="2"/>
      <c r="O5" s="4"/>
      <c r="P5" s="4"/>
      <c r="Q5" s="4"/>
      <c r="R5" s="4"/>
    </row>
    <row r="6" spans="1:19" ht="15.75" thickBot="1" x14ac:dyDescent="0.3">
      <c r="A6" s="2"/>
      <c r="B6" s="4"/>
      <c r="C6" s="4"/>
      <c r="D6" s="4"/>
      <c r="E6" s="2"/>
      <c r="F6" s="4"/>
      <c r="G6" s="3"/>
      <c r="J6" s="2"/>
    </row>
    <row r="7" spans="1:19" ht="63.75" customHeight="1" thickBot="1" x14ac:dyDescent="0.3">
      <c r="A7" s="52" t="s">
        <v>0</v>
      </c>
      <c r="B7" s="53" t="s">
        <v>13</v>
      </c>
      <c r="C7" s="54" t="s">
        <v>14</v>
      </c>
      <c r="D7" s="54" t="s">
        <v>15</v>
      </c>
      <c r="E7" s="55" t="s">
        <v>16</v>
      </c>
      <c r="F7" s="55" t="s">
        <v>17</v>
      </c>
      <c r="G7" s="56" t="s">
        <v>18</v>
      </c>
      <c r="H7" s="56" t="s">
        <v>19</v>
      </c>
      <c r="I7" s="55" t="s">
        <v>20</v>
      </c>
      <c r="J7" s="55" t="s">
        <v>21</v>
      </c>
      <c r="K7" s="55" t="s">
        <v>22</v>
      </c>
      <c r="L7" s="55" t="s">
        <v>23</v>
      </c>
      <c r="M7" s="55" t="s">
        <v>24</v>
      </c>
      <c r="N7" s="55" t="s">
        <v>25</v>
      </c>
      <c r="O7" s="55" t="s">
        <v>26</v>
      </c>
      <c r="P7" s="55" t="s">
        <v>27</v>
      </c>
      <c r="Q7" s="55" t="s">
        <v>28</v>
      </c>
      <c r="R7" s="55" t="s">
        <v>29</v>
      </c>
      <c r="S7" s="57" t="s">
        <v>30</v>
      </c>
    </row>
    <row r="8" spans="1:19" ht="15.75" hidden="1" thickBot="1" x14ac:dyDescent="0.3">
      <c r="A8" s="47"/>
      <c r="B8" s="48"/>
      <c r="C8" s="49"/>
      <c r="D8" s="4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8"/>
      <c r="Q8" s="48"/>
      <c r="R8" s="50"/>
      <c r="S8" s="51"/>
    </row>
    <row r="9" spans="1:19" ht="15.75" hidden="1" thickBot="1" x14ac:dyDescent="0.3">
      <c r="A9" s="17" t="s">
        <v>31</v>
      </c>
      <c r="B9" s="13" t="s">
        <v>32</v>
      </c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6"/>
    </row>
    <row r="10" spans="1:19" ht="15.75" hidden="1" thickBot="1" x14ac:dyDescent="0.3">
      <c r="A10" s="17" t="s">
        <v>33</v>
      </c>
      <c r="B10" s="18" t="s">
        <v>34</v>
      </c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6"/>
    </row>
    <row r="11" spans="1:19" ht="15.75" hidden="1" thickBot="1" x14ac:dyDescent="0.3">
      <c r="A11" s="17" t="s">
        <v>35</v>
      </c>
      <c r="B11" s="13" t="s">
        <v>36</v>
      </c>
      <c r="C11" s="14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</row>
    <row r="12" spans="1:19" ht="15.75" hidden="1" thickBot="1" x14ac:dyDescent="0.3">
      <c r="A12" s="17" t="s">
        <v>37</v>
      </c>
      <c r="B12" s="13" t="s">
        <v>38</v>
      </c>
      <c r="C12" s="14"/>
      <c r="D12" s="14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/>
    </row>
    <row r="13" spans="1:19" ht="15.75" hidden="1" thickBot="1" x14ac:dyDescent="0.3">
      <c r="A13" s="19" t="s">
        <v>39</v>
      </c>
      <c r="B13" s="20" t="s">
        <v>40</v>
      </c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</row>
    <row r="14" spans="1:19" ht="15.75" hidden="1" thickBot="1" x14ac:dyDescent="0.3">
      <c r="A14" s="17" t="s">
        <v>41</v>
      </c>
      <c r="B14" s="13" t="s">
        <v>42</v>
      </c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</row>
    <row r="15" spans="1:19" ht="15.75" hidden="1" thickBot="1" x14ac:dyDescent="0.3">
      <c r="A15" s="17" t="s">
        <v>43</v>
      </c>
      <c r="B15" s="13" t="s">
        <v>44</v>
      </c>
      <c r="C15" s="14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</row>
    <row r="16" spans="1:19" ht="15.75" hidden="1" thickBot="1" x14ac:dyDescent="0.3">
      <c r="A16" s="19" t="s">
        <v>45</v>
      </c>
      <c r="B16" s="20" t="s">
        <v>46</v>
      </c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</row>
    <row r="17" spans="1:20" ht="15.75" hidden="1" thickBot="1" x14ac:dyDescent="0.3">
      <c r="A17" s="17" t="s">
        <v>47</v>
      </c>
      <c r="B17" s="13" t="s">
        <v>48</v>
      </c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</row>
    <row r="18" spans="1:20" ht="15.75" hidden="1" thickBot="1" x14ac:dyDescent="0.3">
      <c r="A18" s="19" t="s">
        <v>49</v>
      </c>
      <c r="B18" s="20" t="s">
        <v>50</v>
      </c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/>
    </row>
    <row r="19" spans="1:20" ht="15.75" hidden="1" thickBot="1" x14ac:dyDescent="0.3">
      <c r="A19" s="17" t="s">
        <v>51</v>
      </c>
      <c r="B19" s="13" t="s">
        <v>52</v>
      </c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/>
    </row>
    <row r="20" spans="1:20" ht="15.75" hidden="1" thickBot="1" x14ac:dyDescent="0.3">
      <c r="A20" s="58" t="s">
        <v>53</v>
      </c>
      <c r="B20" s="59" t="s">
        <v>54</v>
      </c>
      <c r="C20" s="60"/>
      <c r="D20" s="60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2"/>
    </row>
    <row r="21" spans="1:20" s="1" customFormat="1" x14ac:dyDescent="0.25">
      <c r="A21" s="63" t="s">
        <v>55</v>
      </c>
      <c r="B21" s="64" t="s">
        <v>56</v>
      </c>
      <c r="C21" s="65">
        <f>+C22+C26</f>
        <v>8181568912</v>
      </c>
      <c r="D21" s="65">
        <f>+D22+D26</f>
        <v>16345301</v>
      </c>
      <c r="E21" s="66">
        <f>+C21-D21</f>
        <v>8165223611</v>
      </c>
      <c r="F21" s="67">
        <f t="shared" ref="F21:Q21" si="0">+F22+F26</f>
        <v>4589100</v>
      </c>
      <c r="G21" s="66">
        <f t="shared" si="0"/>
        <v>623773808</v>
      </c>
      <c r="H21" s="66">
        <f t="shared" si="0"/>
        <v>913245972</v>
      </c>
      <c r="I21" s="66">
        <f t="shared" si="0"/>
        <v>104774281</v>
      </c>
      <c r="J21" s="68">
        <f t="shared" si="0"/>
        <v>1879773909</v>
      </c>
      <c r="K21" s="68">
        <f t="shared" si="0"/>
        <v>1285431862</v>
      </c>
      <c r="L21" s="65">
        <f>+L22+L26</f>
        <v>996114000</v>
      </c>
      <c r="M21" s="68">
        <f t="shared" si="0"/>
        <v>0</v>
      </c>
      <c r="N21" s="68">
        <f t="shared" si="0"/>
        <v>0</v>
      </c>
      <c r="O21" s="68">
        <f t="shared" si="0"/>
        <v>0</v>
      </c>
      <c r="P21" s="68">
        <f t="shared" si="0"/>
        <v>0</v>
      </c>
      <c r="Q21" s="65">
        <f t="shared" si="0"/>
        <v>0</v>
      </c>
      <c r="R21" s="69">
        <f>SUM(F21:Q21)</f>
        <v>5807702932</v>
      </c>
      <c r="S21" s="70">
        <f>+R21/E21*100</f>
        <v>71.127298022506054</v>
      </c>
      <c r="T21" s="29"/>
    </row>
    <row r="22" spans="1:20" s="84" customFormat="1" x14ac:dyDescent="0.25">
      <c r="A22" s="73" t="s">
        <v>57</v>
      </c>
      <c r="B22" s="25" t="s">
        <v>58</v>
      </c>
      <c r="C22" s="31">
        <f>+C23</f>
        <v>75653862</v>
      </c>
      <c r="D22" s="31">
        <f>+D23</f>
        <v>0</v>
      </c>
      <c r="E22" s="26">
        <f t="shared" ref="E22:E30" si="1">+C22+D22</f>
        <v>75653862</v>
      </c>
      <c r="F22" s="81">
        <f>+F23</f>
        <v>3213000</v>
      </c>
      <c r="G22" s="26">
        <f>+G23</f>
        <v>0</v>
      </c>
      <c r="H22" s="26">
        <f>+H23</f>
        <v>0</v>
      </c>
      <c r="I22" s="26">
        <v>0</v>
      </c>
      <c r="J22" s="82">
        <f>+J23</f>
        <v>0</v>
      </c>
      <c r="K22" s="82">
        <f>+K23</f>
        <v>0</v>
      </c>
      <c r="L22" s="31">
        <f>+L23</f>
        <v>0</v>
      </c>
      <c r="M22" s="82">
        <f>+M23</f>
        <v>0</v>
      </c>
      <c r="N22" s="82"/>
      <c r="O22" s="82">
        <f>+O23</f>
        <v>0</v>
      </c>
      <c r="P22" s="82">
        <f>+P23</f>
        <v>0</v>
      </c>
      <c r="Q22" s="31">
        <f>+Q23</f>
        <v>0</v>
      </c>
      <c r="R22" s="43">
        <f>SUM(F22:Q22)</f>
        <v>3213000</v>
      </c>
      <c r="S22" s="76">
        <f>+R22/E22*100</f>
        <v>4.2469741994136401</v>
      </c>
      <c r="T22" s="83"/>
    </row>
    <row r="23" spans="1:20" x14ac:dyDescent="0.25">
      <c r="A23" s="71" t="s">
        <v>59</v>
      </c>
      <c r="B23" s="24" t="s">
        <v>60</v>
      </c>
      <c r="C23" s="30">
        <f>+C24+C25</f>
        <v>75653862</v>
      </c>
      <c r="D23" s="30">
        <f>+D24+D25</f>
        <v>0</v>
      </c>
      <c r="E23" s="23">
        <f t="shared" si="1"/>
        <v>75653862</v>
      </c>
      <c r="F23" s="32">
        <f>+F24+F25</f>
        <v>3213000</v>
      </c>
      <c r="G23" s="23">
        <f>+G24+G25</f>
        <v>0</v>
      </c>
      <c r="H23" s="23">
        <f>+H24+H25</f>
        <v>0</v>
      </c>
      <c r="I23" s="23">
        <v>0</v>
      </c>
      <c r="J23" s="22">
        <f>+J24+J25</f>
        <v>0</v>
      </c>
      <c r="K23" s="22">
        <f>+K24+K25</f>
        <v>0</v>
      </c>
      <c r="L23" s="30">
        <f>+L24+L25</f>
        <v>0</v>
      </c>
      <c r="M23" s="22">
        <f>+M24+M25</f>
        <v>0</v>
      </c>
      <c r="N23" s="22"/>
      <c r="O23" s="22">
        <f>+O24+O25</f>
        <v>0</v>
      </c>
      <c r="P23" s="22">
        <f>+P24+P25</f>
        <v>0</v>
      </c>
      <c r="Q23" s="30">
        <f>+Q24+Q25</f>
        <v>0</v>
      </c>
      <c r="R23" s="42">
        <f>SUM(F23:Q23)</f>
        <v>3213000</v>
      </c>
      <c r="S23" s="72">
        <f>+R23/E23*100</f>
        <v>4.2469741994136401</v>
      </c>
    </row>
    <row r="24" spans="1:20" x14ac:dyDescent="0.25">
      <c r="A24" s="73" t="s">
        <v>1</v>
      </c>
      <c r="B24" s="25" t="s">
        <v>2</v>
      </c>
      <c r="C24" s="31">
        <v>75653862</v>
      </c>
      <c r="D24" s="31"/>
      <c r="E24" s="26">
        <f t="shared" si="1"/>
        <v>75653862</v>
      </c>
      <c r="F24" s="33">
        <v>3213000</v>
      </c>
      <c r="G24" s="26"/>
      <c r="H24" s="26"/>
      <c r="I24" s="26">
        <f t="shared" ref="I24:I25" si="2">+G24+H24</f>
        <v>0</v>
      </c>
      <c r="J24" s="26">
        <f t="shared" ref="J24:J25" si="3">+H24+I24</f>
        <v>0</v>
      </c>
      <c r="K24" s="26"/>
      <c r="L24" s="26"/>
      <c r="M24" s="26"/>
      <c r="N24" s="26"/>
      <c r="O24" s="26"/>
      <c r="P24" s="26"/>
      <c r="Q24" s="31"/>
      <c r="R24" s="43">
        <f>SUM(F24:Q24)</f>
        <v>3213000</v>
      </c>
      <c r="S24" s="72">
        <v>0</v>
      </c>
    </row>
    <row r="25" spans="1:20" ht="15.75" x14ac:dyDescent="0.25">
      <c r="A25" s="73" t="s">
        <v>6</v>
      </c>
      <c r="B25" s="25" t="s">
        <v>61</v>
      </c>
      <c r="C25" s="31">
        <v>0</v>
      </c>
      <c r="D25" s="31">
        <v>0</v>
      </c>
      <c r="E25" s="26">
        <f t="shared" si="1"/>
        <v>0</v>
      </c>
      <c r="F25" s="33"/>
      <c r="G25" s="26"/>
      <c r="H25" s="26"/>
      <c r="I25" s="26">
        <f t="shared" si="2"/>
        <v>0</v>
      </c>
      <c r="J25" s="26">
        <f t="shared" si="3"/>
        <v>0</v>
      </c>
      <c r="K25" s="26"/>
      <c r="L25" s="12"/>
      <c r="M25" s="26"/>
      <c r="N25" s="26"/>
      <c r="O25" s="26"/>
      <c r="P25" s="26">
        <v>0</v>
      </c>
      <c r="Q25" s="31"/>
      <c r="R25" s="43">
        <f>SUM(F25:Q25)</f>
        <v>0</v>
      </c>
      <c r="S25" s="72">
        <v>0</v>
      </c>
      <c r="T25" s="12"/>
    </row>
    <row r="26" spans="1:20" x14ac:dyDescent="0.25">
      <c r="A26" s="73" t="s">
        <v>62</v>
      </c>
      <c r="B26" s="25" t="s">
        <v>63</v>
      </c>
      <c r="C26" s="31">
        <f>+C27+C29</f>
        <v>8105915050</v>
      </c>
      <c r="D26" s="31">
        <f>+D27+D29</f>
        <v>16345301</v>
      </c>
      <c r="E26" s="26">
        <f t="shared" si="1"/>
        <v>8122260351</v>
      </c>
      <c r="F26" s="33">
        <f t="shared" ref="F26:R26" si="4">+F27+F29</f>
        <v>1376100</v>
      </c>
      <c r="G26" s="26">
        <f t="shared" si="4"/>
        <v>623773808</v>
      </c>
      <c r="H26" s="26">
        <f t="shared" ref="H26" si="5">+H27+H29</f>
        <v>913245972</v>
      </c>
      <c r="I26" s="26">
        <f t="shared" si="4"/>
        <v>104774281</v>
      </c>
      <c r="J26" s="26">
        <f t="shared" si="4"/>
        <v>1879773909</v>
      </c>
      <c r="K26" s="26">
        <f t="shared" si="4"/>
        <v>1285431862</v>
      </c>
      <c r="L26" s="26">
        <f t="shared" si="4"/>
        <v>996114000</v>
      </c>
      <c r="M26" s="26">
        <f t="shared" si="4"/>
        <v>0</v>
      </c>
      <c r="N26" s="26">
        <f t="shared" si="4"/>
        <v>0</v>
      </c>
      <c r="O26" s="26">
        <f t="shared" si="4"/>
        <v>0</v>
      </c>
      <c r="P26" s="26">
        <f t="shared" si="4"/>
        <v>0</v>
      </c>
      <c r="Q26" s="31">
        <f t="shared" si="4"/>
        <v>0</v>
      </c>
      <c r="R26" s="44">
        <f t="shared" si="4"/>
        <v>5804489932</v>
      </c>
      <c r="S26" s="72">
        <f>+R26/E26*100</f>
        <v>71.46397284944652</v>
      </c>
    </row>
    <row r="27" spans="1:20" x14ac:dyDescent="0.25">
      <c r="A27" s="73" t="s">
        <v>64</v>
      </c>
      <c r="B27" s="25" t="s">
        <v>8</v>
      </c>
      <c r="C27" s="90">
        <f>+C28</f>
        <v>0</v>
      </c>
      <c r="D27" s="90">
        <f>+D28</f>
        <v>0</v>
      </c>
      <c r="E27" s="33">
        <f t="shared" si="1"/>
        <v>0</v>
      </c>
      <c r="F27" s="33">
        <f t="shared" ref="F27:P27" si="6">+F28</f>
        <v>0</v>
      </c>
      <c r="G27" s="90">
        <f t="shared" si="6"/>
        <v>0</v>
      </c>
      <c r="H27" s="90">
        <f t="shared" si="6"/>
        <v>0</v>
      </c>
      <c r="I27" s="33">
        <f t="shared" si="6"/>
        <v>0</v>
      </c>
      <c r="J27" s="33">
        <f t="shared" si="6"/>
        <v>0</v>
      </c>
      <c r="K27" s="33">
        <f t="shared" si="6"/>
        <v>0</v>
      </c>
      <c r="L27" s="33">
        <f t="shared" si="6"/>
        <v>0</v>
      </c>
      <c r="M27" s="33">
        <f t="shared" si="6"/>
        <v>0</v>
      </c>
      <c r="N27" s="33">
        <f t="shared" si="6"/>
        <v>0</v>
      </c>
      <c r="O27" s="33">
        <f t="shared" si="6"/>
        <v>0</v>
      </c>
      <c r="P27" s="33">
        <f t="shared" si="6"/>
        <v>0</v>
      </c>
      <c r="Q27" s="33">
        <v>0</v>
      </c>
      <c r="R27" s="91">
        <f>+R28</f>
        <v>0</v>
      </c>
      <c r="S27" s="92">
        <v>0</v>
      </c>
    </row>
    <row r="28" spans="1:20" x14ac:dyDescent="0.25">
      <c r="A28" s="73" t="s">
        <v>7</v>
      </c>
      <c r="B28" s="25" t="s">
        <v>65</v>
      </c>
      <c r="C28" s="90">
        <v>0</v>
      </c>
      <c r="D28" s="90"/>
      <c r="E28" s="33">
        <f t="shared" si="1"/>
        <v>0</v>
      </c>
      <c r="F28" s="33">
        <v>0</v>
      </c>
      <c r="G28" s="90">
        <v>0</v>
      </c>
      <c r="H28" s="90">
        <v>0</v>
      </c>
      <c r="I28" s="90">
        <v>0</v>
      </c>
      <c r="J28" s="90">
        <v>0</v>
      </c>
      <c r="K28" s="33">
        <f t="shared" ref="K28" si="7">+I28+J28</f>
        <v>0</v>
      </c>
      <c r="L28" s="33">
        <f t="shared" ref="L28" si="8">+J28+K28</f>
        <v>0</v>
      </c>
      <c r="M28" s="33"/>
      <c r="N28" s="33"/>
      <c r="O28" s="33"/>
      <c r="P28" s="33"/>
      <c r="Q28" s="90"/>
      <c r="R28" s="93">
        <f>SUM(F28:Q28)</f>
        <v>0</v>
      </c>
      <c r="S28" s="92">
        <v>0</v>
      </c>
    </row>
    <row r="29" spans="1:20" x14ac:dyDescent="0.25">
      <c r="A29" s="73" t="s">
        <v>66</v>
      </c>
      <c r="B29" s="25" t="s">
        <v>67</v>
      </c>
      <c r="C29" s="90">
        <f>+C30</f>
        <v>8105915050</v>
      </c>
      <c r="D29" s="90">
        <f>+D30</f>
        <v>16345301</v>
      </c>
      <c r="E29" s="33">
        <f t="shared" si="1"/>
        <v>8122260351</v>
      </c>
      <c r="F29" s="33">
        <f t="shared" ref="F29:L29" si="9">+F30</f>
        <v>1376100</v>
      </c>
      <c r="G29" s="90">
        <f t="shared" si="9"/>
        <v>623773808</v>
      </c>
      <c r="H29" s="90">
        <f t="shared" si="9"/>
        <v>913245972</v>
      </c>
      <c r="I29" s="90">
        <f t="shared" si="9"/>
        <v>104774281</v>
      </c>
      <c r="J29" s="90">
        <f t="shared" si="9"/>
        <v>1879773909</v>
      </c>
      <c r="K29" s="90">
        <f t="shared" si="9"/>
        <v>1285431862</v>
      </c>
      <c r="L29" s="90">
        <f t="shared" si="9"/>
        <v>996114000</v>
      </c>
      <c r="M29" s="33"/>
      <c r="N29" s="33"/>
      <c r="O29" s="33"/>
      <c r="P29" s="33"/>
      <c r="Q29" s="90"/>
      <c r="R29" s="93">
        <f>SUM(F29:Q29)</f>
        <v>5804489932</v>
      </c>
      <c r="S29" s="92">
        <f>+R29/E29*100</f>
        <v>71.46397284944652</v>
      </c>
    </row>
    <row r="30" spans="1:20" ht="15.75" x14ac:dyDescent="0.25">
      <c r="A30" s="73" t="s">
        <v>5</v>
      </c>
      <c r="B30" s="25" t="s">
        <v>68</v>
      </c>
      <c r="C30" s="90">
        <v>8105915050</v>
      </c>
      <c r="D30" s="90">
        <f>16345296+5</f>
        <v>16345301</v>
      </c>
      <c r="E30" s="33">
        <f t="shared" si="1"/>
        <v>8122260351</v>
      </c>
      <c r="F30" s="33">
        <v>1376100</v>
      </c>
      <c r="G30" s="33">
        <f>72440856+551332952</f>
        <v>623773808</v>
      </c>
      <c r="H30" s="33">
        <v>913245972</v>
      </c>
      <c r="I30" s="33">
        <v>104774281</v>
      </c>
      <c r="J30" s="33">
        <v>1879773909</v>
      </c>
      <c r="K30" s="33">
        <v>1285431862</v>
      </c>
      <c r="L30" s="94">
        <v>996114000</v>
      </c>
      <c r="M30" s="33"/>
      <c r="N30" s="33"/>
      <c r="O30" s="95"/>
      <c r="P30" s="33"/>
      <c r="Q30" s="94"/>
      <c r="R30" s="93">
        <f>SUM(F30:Q30)</f>
        <v>5804489932</v>
      </c>
      <c r="S30" s="92">
        <f>+R30/E30*100</f>
        <v>71.46397284944652</v>
      </c>
    </row>
    <row r="31" spans="1:20" hidden="1" x14ac:dyDescent="0.25">
      <c r="A31" s="74" t="s">
        <v>69</v>
      </c>
      <c r="B31" s="24"/>
      <c r="C31" s="96">
        <f t="shared" ref="C31:R31" si="10">+C21</f>
        <v>8181568912</v>
      </c>
      <c r="D31" s="96">
        <f t="shared" si="10"/>
        <v>16345301</v>
      </c>
      <c r="E31" s="34">
        <f t="shared" si="10"/>
        <v>8165223611</v>
      </c>
      <c r="F31" s="34">
        <f t="shared" si="10"/>
        <v>4589100</v>
      </c>
      <c r="G31" s="34">
        <f t="shared" si="10"/>
        <v>623773808</v>
      </c>
      <c r="H31" s="34">
        <f t="shared" si="10"/>
        <v>913245972</v>
      </c>
      <c r="I31" s="34">
        <f t="shared" si="10"/>
        <v>104774281</v>
      </c>
      <c r="J31" s="34">
        <f t="shared" si="10"/>
        <v>1879773909</v>
      </c>
      <c r="K31" s="34">
        <f t="shared" si="10"/>
        <v>1285431862</v>
      </c>
      <c r="L31" s="34">
        <f t="shared" si="10"/>
        <v>996114000</v>
      </c>
      <c r="M31" s="34">
        <f t="shared" si="10"/>
        <v>0</v>
      </c>
      <c r="N31" s="34">
        <f t="shared" si="10"/>
        <v>0</v>
      </c>
      <c r="O31" s="34">
        <f t="shared" si="10"/>
        <v>0</v>
      </c>
      <c r="P31" s="34">
        <f t="shared" si="10"/>
        <v>0</v>
      </c>
      <c r="Q31" s="96">
        <f t="shared" si="10"/>
        <v>0</v>
      </c>
      <c r="R31" s="97">
        <f t="shared" si="10"/>
        <v>5807702932</v>
      </c>
      <c r="S31" s="92">
        <f>+R31/E31*100</f>
        <v>71.127298022506054</v>
      </c>
    </row>
    <row r="32" spans="1:20" hidden="1" x14ac:dyDescent="0.25">
      <c r="A32" s="75"/>
      <c r="B32" s="24"/>
      <c r="C32" s="96"/>
      <c r="D32" s="96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96"/>
      <c r="R32" s="97"/>
      <c r="S32" s="98"/>
    </row>
    <row r="33" spans="1:21" s="1" customFormat="1" x14ac:dyDescent="0.25">
      <c r="A33" s="74" t="s">
        <v>70</v>
      </c>
      <c r="B33" s="21"/>
      <c r="C33" s="99">
        <f t="shared" ref="C33:Q33" si="11">+C31</f>
        <v>8181568912</v>
      </c>
      <c r="D33" s="99">
        <f t="shared" si="11"/>
        <v>16345301</v>
      </c>
      <c r="E33" s="35">
        <f t="shared" si="11"/>
        <v>8165223611</v>
      </c>
      <c r="F33" s="35">
        <f t="shared" si="11"/>
        <v>4589100</v>
      </c>
      <c r="G33" s="35">
        <f t="shared" si="11"/>
        <v>623773808</v>
      </c>
      <c r="H33" s="35">
        <f t="shared" si="11"/>
        <v>913245972</v>
      </c>
      <c r="I33" s="35">
        <f t="shared" si="11"/>
        <v>104774281</v>
      </c>
      <c r="J33" s="35">
        <f t="shared" si="11"/>
        <v>1879773909</v>
      </c>
      <c r="K33" s="35">
        <f t="shared" si="11"/>
        <v>1285431862</v>
      </c>
      <c r="L33" s="35">
        <f t="shared" si="11"/>
        <v>996114000</v>
      </c>
      <c r="M33" s="35">
        <f t="shared" si="11"/>
        <v>0</v>
      </c>
      <c r="N33" s="35">
        <f t="shared" si="11"/>
        <v>0</v>
      </c>
      <c r="O33" s="35">
        <f t="shared" si="11"/>
        <v>0</v>
      </c>
      <c r="P33" s="35">
        <f t="shared" si="11"/>
        <v>0</v>
      </c>
      <c r="Q33" s="99">
        <f t="shared" si="11"/>
        <v>0</v>
      </c>
      <c r="R33" s="100">
        <f>SUM(F33:Q33)</f>
        <v>5807702932</v>
      </c>
      <c r="S33" s="101">
        <f>+R33/E33*100</f>
        <v>71.127298022506054</v>
      </c>
      <c r="T33" s="29"/>
    </row>
    <row r="34" spans="1:21" hidden="1" x14ac:dyDescent="0.25">
      <c r="A34" s="74"/>
      <c r="B34" s="24"/>
      <c r="C34" s="96"/>
      <c r="D34" s="102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96"/>
      <c r="R34" s="103"/>
      <c r="S34" s="98"/>
    </row>
    <row r="35" spans="1:21" x14ac:dyDescent="0.25">
      <c r="A35" s="73" t="s">
        <v>71</v>
      </c>
      <c r="B35" s="27" t="s">
        <v>72</v>
      </c>
      <c r="C35" s="90">
        <f>+C36</f>
        <v>68988113884</v>
      </c>
      <c r="D35" s="90">
        <f>+D36</f>
        <v>738923815</v>
      </c>
      <c r="E35" s="33">
        <f>+C35-D35</f>
        <v>68249190069</v>
      </c>
      <c r="F35" s="33">
        <f t="shared" ref="F35:L36" si="12">+F36</f>
        <v>294814993</v>
      </c>
      <c r="G35" s="33">
        <f t="shared" si="12"/>
        <v>12038195261</v>
      </c>
      <c r="H35" s="33">
        <f t="shared" si="12"/>
        <v>4612195143</v>
      </c>
      <c r="I35" s="33">
        <f t="shared" si="12"/>
        <v>4606572371</v>
      </c>
      <c r="J35" s="33">
        <f t="shared" si="12"/>
        <v>20478207889</v>
      </c>
      <c r="K35" s="33">
        <f t="shared" si="12"/>
        <v>8923630598</v>
      </c>
      <c r="L35" s="33">
        <f t="shared" si="12"/>
        <v>2273607674</v>
      </c>
      <c r="M35" s="104"/>
      <c r="N35" s="105"/>
      <c r="O35" s="104"/>
      <c r="P35" s="104"/>
      <c r="Q35" s="90"/>
      <c r="R35" s="91">
        <f>+R36</f>
        <v>53227223929</v>
      </c>
      <c r="S35" s="106">
        <f>+R35/E35*100</f>
        <v>77.989532000580837</v>
      </c>
    </row>
    <row r="36" spans="1:21" ht="15.75" x14ac:dyDescent="0.25">
      <c r="A36" s="73" t="s">
        <v>73</v>
      </c>
      <c r="B36" s="25" t="s">
        <v>74</v>
      </c>
      <c r="C36" s="90">
        <f>+C37</f>
        <v>68988113884</v>
      </c>
      <c r="D36" s="107">
        <f>+D37</f>
        <v>738923815</v>
      </c>
      <c r="E36" s="33">
        <f>+C36-D36</f>
        <v>68249190069</v>
      </c>
      <c r="F36" s="33">
        <f t="shared" si="12"/>
        <v>294814993</v>
      </c>
      <c r="G36" s="33">
        <f t="shared" si="12"/>
        <v>12038195261</v>
      </c>
      <c r="H36" s="33">
        <f t="shared" si="12"/>
        <v>4612195143</v>
      </c>
      <c r="I36" s="33">
        <f t="shared" si="12"/>
        <v>4606572371</v>
      </c>
      <c r="J36" s="33">
        <f t="shared" si="12"/>
        <v>20478207889</v>
      </c>
      <c r="K36" s="33">
        <f t="shared" si="12"/>
        <v>8923630598</v>
      </c>
      <c r="L36" s="33">
        <f t="shared" si="12"/>
        <v>2273607674</v>
      </c>
      <c r="M36" s="104"/>
      <c r="N36" s="105"/>
      <c r="O36" s="104"/>
      <c r="P36" s="104"/>
      <c r="Q36" s="90"/>
      <c r="R36" s="91">
        <f>+R37</f>
        <v>53227223929</v>
      </c>
      <c r="S36" s="106">
        <f>+R36/E36*100</f>
        <v>77.989532000580837</v>
      </c>
      <c r="U36" s="12"/>
    </row>
    <row r="37" spans="1:21" ht="16.350000000000001" customHeight="1" x14ac:dyDescent="0.25">
      <c r="A37" s="73" t="s">
        <v>3</v>
      </c>
      <c r="B37" s="25" t="s">
        <v>4</v>
      </c>
      <c r="C37" s="90">
        <f>54515326284+25416871+14447370729</f>
        <v>68988113884</v>
      </c>
      <c r="D37" s="90">
        <f>25416871+1+11410829+11653241+654385644+36057229</f>
        <v>738923815</v>
      </c>
      <c r="E37" s="33">
        <f>+C37-D37</f>
        <v>68249190069</v>
      </c>
      <c r="F37" s="36">
        <v>294814993</v>
      </c>
      <c r="G37" s="90">
        <v>12038195261</v>
      </c>
      <c r="H37" s="94">
        <v>4612195143</v>
      </c>
      <c r="I37" s="33">
        <v>4606572371</v>
      </c>
      <c r="J37" s="33">
        <f>10697370729+9780837160</f>
        <v>20478207889</v>
      </c>
      <c r="K37" s="108">
        <f>5173630598+3750000000</f>
        <v>8923630598</v>
      </c>
      <c r="L37" s="94">
        <v>2273607674</v>
      </c>
      <c r="M37" s="104"/>
      <c r="N37" s="33"/>
      <c r="O37" s="94"/>
      <c r="P37" s="104"/>
      <c r="Q37" s="94"/>
      <c r="R37" s="93">
        <f>SUM(F37:Q37)</f>
        <v>53227223929</v>
      </c>
      <c r="S37" s="106">
        <f>+R37/E37*100</f>
        <v>77.989532000580837</v>
      </c>
    </row>
    <row r="38" spans="1:21" s="1" customFormat="1" x14ac:dyDescent="0.25">
      <c r="A38" s="74" t="s">
        <v>69</v>
      </c>
      <c r="B38" s="21"/>
      <c r="C38" s="99">
        <f t="shared" ref="C38:R38" si="13">+C35</f>
        <v>68988113884</v>
      </c>
      <c r="D38" s="99">
        <f t="shared" si="13"/>
        <v>738923815</v>
      </c>
      <c r="E38" s="35">
        <f t="shared" si="13"/>
        <v>68249190069</v>
      </c>
      <c r="F38" s="35">
        <f t="shared" si="13"/>
        <v>294814993</v>
      </c>
      <c r="G38" s="35">
        <f t="shared" si="13"/>
        <v>12038195261</v>
      </c>
      <c r="H38" s="35">
        <f t="shared" si="13"/>
        <v>4612195143</v>
      </c>
      <c r="I38" s="35">
        <f t="shared" si="13"/>
        <v>4606572371</v>
      </c>
      <c r="J38" s="109">
        <f t="shared" si="13"/>
        <v>20478207889</v>
      </c>
      <c r="K38" s="110">
        <f t="shared" si="13"/>
        <v>8923630598</v>
      </c>
      <c r="L38" s="110">
        <f t="shared" si="13"/>
        <v>2273607674</v>
      </c>
      <c r="M38" s="110">
        <f t="shared" si="13"/>
        <v>0</v>
      </c>
      <c r="N38" s="111">
        <f t="shared" si="13"/>
        <v>0</v>
      </c>
      <c r="O38" s="111">
        <f t="shared" si="13"/>
        <v>0</v>
      </c>
      <c r="P38" s="110">
        <f t="shared" si="13"/>
        <v>0</v>
      </c>
      <c r="Q38" s="99">
        <f t="shared" si="13"/>
        <v>0</v>
      </c>
      <c r="R38" s="112">
        <f t="shared" si="13"/>
        <v>53227223929</v>
      </c>
      <c r="S38" s="101">
        <f>+R38/E38*100</f>
        <v>77.989532000580837</v>
      </c>
      <c r="T38" s="28"/>
    </row>
    <row r="39" spans="1:21" s="1" customFormat="1" hidden="1" x14ac:dyDescent="0.25">
      <c r="A39" s="77"/>
      <c r="B39" s="21"/>
      <c r="C39" s="99"/>
      <c r="D39" s="99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110"/>
      <c r="Q39" s="99"/>
      <c r="R39" s="35"/>
      <c r="S39" s="113"/>
      <c r="T39" s="29"/>
    </row>
    <row r="40" spans="1:21" s="1" customFormat="1" x14ac:dyDescent="0.25">
      <c r="A40" s="74" t="s">
        <v>75</v>
      </c>
      <c r="B40" s="21"/>
      <c r="C40" s="99">
        <f>+C38</f>
        <v>68988113884</v>
      </c>
      <c r="D40" s="99">
        <f>+D38</f>
        <v>738923815</v>
      </c>
      <c r="E40" s="35">
        <f>+C40-D40</f>
        <v>68249190069</v>
      </c>
      <c r="F40" s="35">
        <f t="shared" ref="F40:R40" si="14">+F38</f>
        <v>294814993</v>
      </c>
      <c r="G40" s="35">
        <f t="shared" si="14"/>
        <v>12038195261</v>
      </c>
      <c r="H40" s="35">
        <f t="shared" si="14"/>
        <v>4612195143</v>
      </c>
      <c r="I40" s="35">
        <f t="shared" si="14"/>
        <v>4606572371</v>
      </c>
      <c r="J40" s="35">
        <f t="shared" si="14"/>
        <v>20478207889</v>
      </c>
      <c r="K40" s="35">
        <f t="shared" si="14"/>
        <v>8923630598</v>
      </c>
      <c r="L40" s="35">
        <f t="shared" si="14"/>
        <v>2273607674</v>
      </c>
      <c r="M40" s="35">
        <f t="shared" si="14"/>
        <v>0</v>
      </c>
      <c r="N40" s="35">
        <f t="shared" si="14"/>
        <v>0</v>
      </c>
      <c r="O40" s="35">
        <f t="shared" si="14"/>
        <v>0</v>
      </c>
      <c r="P40" s="110">
        <f t="shared" si="14"/>
        <v>0</v>
      </c>
      <c r="Q40" s="99">
        <f t="shared" si="14"/>
        <v>0</v>
      </c>
      <c r="R40" s="35">
        <f t="shared" si="14"/>
        <v>53227223929</v>
      </c>
      <c r="S40" s="101">
        <f>+R40/E40*100</f>
        <v>77.989532000580837</v>
      </c>
      <c r="T40" s="29"/>
    </row>
    <row r="41" spans="1:21" s="1" customFormat="1" ht="15.75" thickBot="1" x14ac:dyDescent="0.3">
      <c r="A41" s="78" t="s">
        <v>76</v>
      </c>
      <c r="B41" s="79"/>
      <c r="C41" s="114">
        <f t="shared" ref="C41:R41" si="15">+C33+C40</f>
        <v>77169682796</v>
      </c>
      <c r="D41" s="114">
        <f t="shared" si="15"/>
        <v>755269116</v>
      </c>
      <c r="E41" s="80">
        <f t="shared" si="15"/>
        <v>76414413680</v>
      </c>
      <c r="F41" s="80">
        <f t="shared" si="15"/>
        <v>299404093</v>
      </c>
      <c r="G41" s="80">
        <f t="shared" si="15"/>
        <v>12661969069</v>
      </c>
      <c r="H41" s="80">
        <f t="shared" si="15"/>
        <v>5525441115</v>
      </c>
      <c r="I41" s="80">
        <f t="shared" si="15"/>
        <v>4711346652</v>
      </c>
      <c r="J41" s="115">
        <f t="shared" si="15"/>
        <v>22357981798</v>
      </c>
      <c r="K41" s="80">
        <f t="shared" si="15"/>
        <v>10209062460</v>
      </c>
      <c r="L41" s="114">
        <f t="shared" si="15"/>
        <v>3269721674</v>
      </c>
      <c r="M41" s="114">
        <f t="shared" si="15"/>
        <v>0</v>
      </c>
      <c r="N41" s="115">
        <f t="shared" si="15"/>
        <v>0</v>
      </c>
      <c r="O41" s="115">
        <f t="shared" si="15"/>
        <v>0</v>
      </c>
      <c r="P41" s="116">
        <f t="shared" si="15"/>
        <v>0</v>
      </c>
      <c r="Q41" s="114">
        <f t="shared" si="15"/>
        <v>0</v>
      </c>
      <c r="R41" s="80">
        <f t="shared" si="15"/>
        <v>59034926861</v>
      </c>
      <c r="S41" s="117">
        <f>+R41/E41*100</f>
        <v>77.256271451901824</v>
      </c>
      <c r="T41" s="29"/>
    </row>
    <row r="42" spans="1:21" x14ac:dyDescent="0.25">
      <c r="M42" s="4"/>
      <c r="R42" s="11"/>
    </row>
    <row r="43" spans="1:21" x14ac:dyDescent="0.25">
      <c r="C43" s="37"/>
      <c r="R43" s="11"/>
    </row>
    <row r="44" spans="1:21" x14ac:dyDescent="0.25">
      <c r="C44" s="37"/>
      <c r="R44" s="11"/>
    </row>
    <row r="45" spans="1:21" x14ac:dyDescent="0.25">
      <c r="R45" s="11"/>
    </row>
    <row r="46" spans="1:21" x14ac:dyDescent="0.25">
      <c r="R46" s="11"/>
    </row>
    <row r="47" spans="1:21" x14ac:dyDescent="0.25">
      <c r="R47" s="11"/>
    </row>
    <row r="48" spans="1:21" x14ac:dyDescent="0.25">
      <c r="R48" s="11"/>
      <c r="S48" s="39"/>
    </row>
    <row r="49" spans="2:18" x14ac:dyDescent="0.25">
      <c r="B49" s="4"/>
      <c r="C49" s="6"/>
      <c r="D49" s="4"/>
      <c r="E49" s="38"/>
      <c r="F49" s="38"/>
      <c r="G49" s="38"/>
      <c r="H49" s="38"/>
      <c r="I49" s="38"/>
      <c r="J49" s="38"/>
      <c r="K49" s="38"/>
      <c r="R49" s="11"/>
    </row>
    <row r="50" spans="2:18" x14ac:dyDescent="0.25">
      <c r="K50" s="38"/>
      <c r="R50" s="86"/>
    </row>
    <row r="51" spans="2:18" ht="19.5" customHeight="1" x14ac:dyDescent="0.25">
      <c r="B51" s="87" t="s">
        <v>77</v>
      </c>
      <c r="C51" s="40"/>
      <c r="D51" s="45"/>
      <c r="E51" s="88" t="s">
        <v>81</v>
      </c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</row>
    <row r="52" spans="2:18" ht="15.75" customHeight="1" x14ac:dyDescent="0.25">
      <c r="B52" s="85" t="s">
        <v>78</v>
      </c>
      <c r="C52" s="41"/>
      <c r="D52" s="46"/>
      <c r="E52" s="89" t="s">
        <v>79</v>
      </c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</row>
    <row r="53" spans="2:18" x14ac:dyDescent="0.25">
      <c r="R53" s="11"/>
    </row>
    <row r="54" spans="2:18" x14ac:dyDescent="0.25">
      <c r="R54" s="11"/>
    </row>
  </sheetData>
  <mergeCells count="2">
    <mergeCell ref="E51:R51"/>
    <mergeCell ref="E52:R52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A4437172DC254CA7F5DEB6E3BFC98A" ma:contentTypeVersion="15" ma:contentTypeDescription="Crear nuevo documento." ma:contentTypeScope="" ma:versionID="2dfb5bf0968b29bab3223dbc15aa9a53">
  <xsd:schema xmlns:xsd="http://www.w3.org/2001/XMLSchema" xmlns:xs="http://www.w3.org/2001/XMLSchema" xmlns:p="http://schemas.microsoft.com/office/2006/metadata/properties" xmlns:ns1="http://schemas.microsoft.com/sharepoint/v3" xmlns:ns2="507158b3-b328-4063-8645-e5db4464334b" xmlns:ns3="69ac8a4a-1dd1-4bc6-8c3a-56bbaa276f25" targetNamespace="http://schemas.microsoft.com/office/2006/metadata/properties" ma:root="true" ma:fieldsID="c228b4c4da4138419d7b2f51bfa020c4" ns1:_="" ns2:_="" ns3:_="">
    <xsd:import namespace="http://schemas.microsoft.com/sharepoint/v3"/>
    <xsd:import namespace="507158b3-b328-4063-8645-e5db4464334b"/>
    <xsd:import namespace="69ac8a4a-1dd1-4bc6-8c3a-56bbaa276f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158b3-b328-4063-8645-e5db446433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7e2a1d-871c-4293-86ae-ec0df517b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c8a4a-1dd1-4bc6-8c3a-56bbaa276f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2dd5994-e94e-4a6c-b7f4-48a3f2433028}" ma:internalName="TaxCatchAll" ma:showField="CatchAllData" ma:web="69ac8a4a-1dd1-4bc6-8c3a-56bbaa276f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07158b3-b328-4063-8645-e5db4464334b">
      <Terms xmlns="http://schemas.microsoft.com/office/infopath/2007/PartnerControls"/>
    </lcf76f155ced4ddcb4097134ff3c332f>
    <TaxCatchAll xmlns="69ac8a4a-1dd1-4bc6-8c3a-56bbaa276f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C50BC-41DC-4463-AA9F-E0C87D467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07158b3-b328-4063-8645-e5db4464334b"/>
    <ds:schemaRef ds:uri="69ac8a4a-1dd1-4bc6-8c3a-56bbaa276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5F4180-7F24-47C8-8563-09D1877D0BC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sharepoint/v3"/>
    <ds:schemaRef ds:uri="507158b3-b328-4063-8645-e5db446433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9ac8a4a-1dd1-4bc6-8c3a-56bbaa276f25"/>
  </ds:schemaRefs>
</ds:datastoreItem>
</file>

<file path=customXml/itemProps3.xml><?xml version="1.0" encoding="utf-8"?>
<ds:datastoreItem xmlns:ds="http://schemas.openxmlformats.org/officeDocument/2006/customXml" ds:itemID="{5E4E0111-DBDA-4CFE-9E53-E2705B8AB5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Ejecución Ingresos </vt:lpstr>
      <vt:lpstr>Ejecucion Gastos</vt:lpstr>
      <vt:lpstr>Ejecucion Reserva </vt:lpstr>
      <vt:lpstr>Ejecucion Reserva 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ADRIANA QUINTERO FERNANDEZ</dc:creator>
  <cp:keywords/>
  <dc:description/>
  <cp:lastModifiedBy>Sandra Rubiela Ruiz Medellin</cp:lastModifiedBy>
  <cp:revision/>
  <cp:lastPrinted>2026-08-11T13:04:52Z</cp:lastPrinted>
  <dcterms:created xsi:type="dcterms:W3CDTF">2022-03-03T18:33:07Z</dcterms:created>
  <dcterms:modified xsi:type="dcterms:W3CDTF">2026-08-11T13:07:52Z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2022-11-02T14:33:53Z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71d4580c-2c49-4c25-89af-d268e07f6402</vt:lpwstr>
  </property>
  <property fmtid="{D5CDD505-2E9C-101B-9397-08002B2CF9AE}" pid="8" name="MSIP_Label_5fac521f-e930-485b-97f4-efbe7db8e98f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0x0101007AA4437172DC254CA7F5DEB6E3BFC98A</vt:lpwstr>
  </property>
</Properties>
</file>