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eban\Desktop\Nueva carpeta\ener\"/>
    </mc:Choice>
  </mc:AlternateContent>
  <xr:revisionPtr revIDLastSave="0" documentId="13_ncr:1_{EA457AD9-15A3-48F9-80CC-C36E70A59D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g. Reserva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3" l="1"/>
  <c r="R37" i="3" s="1"/>
  <c r="C37" i="3"/>
  <c r="E37" i="3" s="1"/>
  <c r="Q36" i="3"/>
  <c r="Q35" i="3" s="1"/>
  <c r="Q38" i="3" s="1"/>
  <c r="Q40" i="3" s="1"/>
  <c r="P36" i="3"/>
  <c r="P35" i="3" s="1"/>
  <c r="P38" i="3" s="1"/>
  <c r="P40" i="3" s="1"/>
  <c r="O36" i="3"/>
  <c r="O35" i="3" s="1"/>
  <c r="O38" i="3" s="1"/>
  <c r="O40" i="3" s="1"/>
  <c r="N36" i="3"/>
  <c r="M36" i="3"/>
  <c r="L36" i="3"/>
  <c r="K36" i="3"/>
  <c r="J36" i="3"/>
  <c r="I36" i="3"/>
  <c r="H36" i="3"/>
  <c r="G36" i="3"/>
  <c r="G35" i="3" s="1"/>
  <c r="G38" i="3" s="1"/>
  <c r="G40" i="3" s="1"/>
  <c r="F36" i="3"/>
  <c r="F35" i="3" s="1"/>
  <c r="F38" i="3" s="1"/>
  <c r="F40" i="3" s="1"/>
  <c r="D36" i="3"/>
  <c r="D35" i="3" s="1"/>
  <c r="D38" i="3" s="1"/>
  <c r="D40" i="3" s="1"/>
  <c r="C36" i="3"/>
  <c r="C35" i="3" s="1"/>
  <c r="N35" i="3"/>
  <c r="N38" i="3" s="1"/>
  <c r="N40" i="3" s="1"/>
  <c r="M35" i="3"/>
  <c r="M38" i="3" s="1"/>
  <c r="M40" i="3" s="1"/>
  <c r="L35" i="3"/>
  <c r="L38" i="3" s="1"/>
  <c r="L40" i="3" s="1"/>
  <c r="K35" i="3"/>
  <c r="K38" i="3" s="1"/>
  <c r="K40" i="3" s="1"/>
  <c r="J35" i="3"/>
  <c r="J38" i="3" s="1"/>
  <c r="J40" i="3" s="1"/>
  <c r="I35" i="3"/>
  <c r="I38" i="3" s="1"/>
  <c r="I40" i="3" s="1"/>
  <c r="H35" i="3"/>
  <c r="H38" i="3" s="1"/>
  <c r="H40" i="3" s="1"/>
  <c r="R30" i="3"/>
  <c r="S30" i="3" s="1"/>
  <c r="C30" i="3"/>
  <c r="E30" i="3" s="1"/>
  <c r="Q29" i="3"/>
  <c r="Q26" i="3" s="1"/>
  <c r="M29" i="3"/>
  <c r="L29" i="3"/>
  <c r="R29" i="3" s="1"/>
  <c r="K29" i="3"/>
  <c r="J29" i="3"/>
  <c r="I29" i="3"/>
  <c r="H29" i="3"/>
  <c r="G29" i="3"/>
  <c r="F29" i="3"/>
  <c r="D29" i="3"/>
  <c r="C29" i="3"/>
  <c r="E29" i="3" s="1"/>
  <c r="R28" i="3"/>
  <c r="S28" i="3" s="1"/>
  <c r="E28" i="3"/>
  <c r="Q27" i="3"/>
  <c r="P27" i="3"/>
  <c r="O27" i="3"/>
  <c r="N27" i="3"/>
  <c r="M27" i="3"/>
  <c r="L27" i="3"/>
  <c r="L26" i="3" s="1"/>
  <c r="K27" i="3"/>
  <c r="K26" i="3" s="1"/>
  <c r="K21" i="3" s="1"/>
  <c r="K31" i="3" s="1"/>
  <c r="K33" i="3" s="1"/>
  <c r="K41" i="3" s="1"/>
  <c r="J27" i="3"/>
  <c r="J26" i="3" s="1"/>
  <c r="J21" i="3" s="1"/>
  <c r="J31" i="3" s="1"/>
  <c r="J33" i="3" s="1"/>
  <c r="J41" i="3" s="1"/>
  <c r="I27" i="3"/>
  <c r="I26" i="3" s="1"/>
  <c r="H27" i="3"/>
  <c r="H26" i="3" s="1"/>
  <c r="G27" i="3"/>
  <c r="F27" i="3"/>
  <c r="R27" i="3" s="1"/>
  <c r="D27" i="3"/>
  <c r="C27" i="3"/>
  <c r="E27" i="3" s="1"/>
  <c r="P26" i="3"/>
  <c r="O26" i="3"/>
  <c r="N26" i="3"/>
  <c r="M26" i="3"/>
  <c r="G26" i="3"/>
  <c r="F26" i="3"/>
  <c r="D26" i="3"/>
  <c r="C26" i="3"/>
  <c r="E26" i="3" s="1"/>
  <c r="R25" i="3"/>
  <c r="S25" i="3" s="1"/>
  <c r="E25" i="3"/>
  <c r="R24" i="3"/>
  <c r="S24" i="3" s="1"/>
  <c r="E24" i="3"/>
  <c r="Q23" i="3"/>
  <c r="P23" i="3"/>
  <c r="P22" i="3" s="1"/>
  <c r="P21" i="3" s="1"/>
  <c r="P31" i="3" s="1"/>
  <c r="P33" i="3" s="1"/>
  <c r="P41" i="3" s="1"/>
  <c r="O23" i="3"/>
  <c r="O22" i="3" s="1"/>
  <c r="O21" i="3" s="1"/>
  <c r="O31" i="3" s="1"/>
  <c r="O33" i="3" s="1"/>
  <c r="O41" i="3" s="1"/>
  <c r="N23" i="3"/>
  <c r="N22" i="3" s="1"/>
  <c r="N21" i="3" s="1"/>
  <c r="N31" i="3" s="1"/>
  <c r="N33" i="3" s="1"/>
  <c r="N41" i="3" s="1"/>
  <c r="M23" i="3"/>
  <c r="M22" i="3" s="1"/>
  <c r="M21" i="3" s="1"/>
  <c r="M31" i="3" s="1"/>
  <c r="M33" i="3" s="1"/>
  <c r="M41" i="3" s="1"/>
  <c r="L23" i="3"/>
  <c r="L22" i="3" s="1"/>
  <c r="L21" i="3" s="1"/>
  <c r="L31" i="3" s="1"/>
  <c r="L33" i="3" s="1"/>
  <c r="L41" i="3" s="1"/>
  <c r="K23" i="3"/>
  <c r="J23" i="3"/>
  <c r="I23" i="3"/>
  <c r="H23" i="3"/>
  <c r="G23" i="3"/>
  <c r="F23" i="3"/>
  <c r="R23" i="3" s="1"/>
  <c r="S23" i="3" s="1"/>
  <c r="D23" i="3"/>
  <c r="D22" i="3" s="1"/>
  <c r="D21" i="3" s="1"/>
  <c r="D31" i="3" s="1"/>
  <c r="D33" i="3" s="1"/>
  <c r="D41" i="3" s="1"/>
  <c r="C23" i="3"/>
  <c r="E23" i="3" s="1"/>
  <c r="Q22" i="3"/>
  <c r="Q21" i="3" s="1"/>
  <c r="Q31" i="3" s="1"/>
  <c r="Q33" i="3" s="1"/>
  <c r="Q41" i="3" s="1"/>
  <c r="K22" i="3"/>
  <c r="J22" i="3"/>
  <c r="I22" i="3"/>
  <c r="H22" i="3"/>
  <c r="G22" i="3"/>
  <c r="G21" i="3" s="1"/>
  <c r="G31" i="3" s="1"/>
  <c r="G33" i="3" s="1"/>
  <c r="G41" i="3" s="1"/>
  <c r="F22" i="3"/>
  <c r="F21" i="3" s="1"/>
  <c r="H21" i="3" l="1"/>
  <c r="H31" i="3" s="1"/>
  <c r="H33" i="3" s="1"/>
  <c r="H41" i="3" s="1"/>
  <c r="I21" i="3"/>
  <c r="I31" i="3" s="1"/>
  <c r="I33" i="3" s="1"/>
  <c r="I41" i="3" s="1"/>
  <c r="C38" i="3"/>
  <c r="C40" i="3" s="1"/>
  <c r="E40" i="3" s="1"/>
  <c r="E35" i="3"/>
  <c r="E38" i="3" s="1"/>
  <c r="S27" i="3"/>
  <c r="R26" i="3"/>
  <c r="S26" i="3" s="1"/>
  <c r="S29" i="3"/>
  <c r="R21" i="3"/>
  <c r="F31" i="3"/>
  <c r="F33" i="3" s="1"/>
  <c r="S37" i="3"/>
  <c r="R36" i="3"/>
  <c r="R22" i="3"/>
  <c r="E36" i="3"/>
  <c r="C22" i="3"/>
  <c r="F41" i="3" l="1"/>
  <c r="R33" i="3"/>
  <c r="E22" i="3"/>
  <c r="C21" i="3"/>
  <c r="S22" i="3"/>
  <c r="S36" i="3"/>
  <c r="R35" i="3"/>
  <c r="R31" i="3"/>
  <c r="S35" i="3" l="1"/>
  <c r="R38" i="3"/>
  <c r="C31" i="3"/>
  <c r="C33" i="3" s="1"/>
  <c r="C41" i="3" s="1"/>
  <c r="E21" i="3"/>
  <c r="E31" i="3" l="1"/>
  <c r="S21" i="3"/>
  <c r="R40" i="3"/>
  <c r="S38" i="3"/>
  <c r="S40" i="3" l="1"/>
  <c r="R41" i="3"/>
  <c r="E33" i="3"/>
  <c r="S31" i="3"/>
  <c r="E41" i="3" l="1"/>
  <c r="S33" i="3"/>
  <c r="S41" i="3"/>
</calcChain>
</file>

<file path=xl/sharedStrings.xml><?xml version="1.0" encoding="utf-8"?>
<sst xmlns="http://schemas.openxmlformats.org/spreadsheetml/2006/main" count="84" uniqueCount="82">
  <si>
    <t>Ingresos Corrientes</t>
  </si>
  <si>
    <t>Vigencia</t>
  </si>
  <si>
    <t>MIGUEL ANTONIO JIMENEZ PORTELA</t>
  </si>
  <si>
    <t>SERGIO ALEJANDRO JIMENEZ GONZALEZ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</si>
  <si>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</si>
  <si>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</si>
  <si>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</si>
  <si>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</si>
  <si>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</si>
  <si>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</si>
  <si>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</si>
  <si>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</si>
  <si>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</si>
  <si>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</si>
  <si>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</si>
  <si>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</si>
  <si>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</si>
  <si>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</si>
  <si>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</si>
  <si>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</si>
  <si>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</si>
  <si>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</si>
  <si>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</si>
  <si>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</si>
  <si>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</si>
  <si>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</si>
  <si>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</si>
  <si>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</si>
  <si>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012050204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</si>
  <si>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</si>
  <si>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</si>
  <si>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</si>
  <si>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</si>
  <si>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</si>
  <si>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</si>
  <si>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</si>
  <si>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</si>
  <si>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</si>
  <si>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</si>
  <si>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</si>
  <si>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</si>
  <si>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</si>
  <si>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</si>
  <si>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</si>
  <si>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</si>
  <si>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</si>
  <si>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</si>
  <si>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</si>
  <si>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</si>
  <si>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</si>
  <si>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</si>
  <si>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</si>
  <si>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</si>
  <si>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</si>
  <si>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</si>
  <si>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</si>
  <si>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</si>
  <si>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</si>
  <si>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</si>
  <si>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</si>
  <si>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</si>
  <si>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</si>
  <si>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</si>
  <si>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</si>
  <si>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</si>
  <si>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</si>
  <si>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</si>
  <si>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</si>
  <si>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</si>
  <si>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</si>
  <si>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</si>
  <si>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</si>
  <si>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</si>
  <si>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</si>
  <si>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</si>
  <si>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</si>
  <si>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</si>
  <si>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</si>
  <si>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</si>
  <si>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</si>
  <si>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Responsable de Presupuesto</t>
  </si>
  <si>
    <t>Ordenador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</si>
</sst>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7" formatCode="_-* #,##0.0_-;\-* #,##0.0_-;_-* &quot;-&quot;?_-;_-@_-"/>
    <numFmt numFmtId="168" formatCode="#,##0_ ;\-#,##0\ "/>
    <numFmt numFmtId="169" formatCode="_(* #,##0.0_);_(* \(#,##0.0\);_(* &quot;-&quot;??_);_(@_)"/>
    <numFmt numFmtId="170" formatCode="_(* #,##0_);_(* \(#,##0\);_(* &quot;-&quot;??_);_(@_)"/>
    <numFmt numFmtId="171" formatCode="#,##0.00_ ;\-#,##0.00\ 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49" fontId="2" fillId="0" borderId="0" xfId="0" applyNumberFormat="1" applyFont="1"/>
    <xf numFmtId="0" fontId="4" fillId="0" borderId="0" xfId="0" quotePrefix="1" applyFont="1" applyAlignment="1">
      <alignment horizontal="left"/>
    </xf>
    <xf numFmtId="3" fontId="5" fillId="0" borderId="0" xfId="0" quotePrefix="1" applyNumberFormat="1" applyFont="1"/>
    <xf numFmtId="49" fontId="0" fillId="2" borderId="0" xfId="0" applyNumberFormat="1" applyFill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2" xfId="0" quotePrefix="1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/>
    <xf numFmtId="0" fontId="0" fillId="2" borderId="0" xfId="0" applyFill="1"/>
    <xf numFmtId="167" fontId="3" fillId="0" borderId="0" xfId="0" applyNumberFormat="1" applyFont="1"/>
    <xf numFmtId="168" fontId="3" fillId="0" borderId="0" xfId="0" applyNumberFormat="1" applyFont="1"/>
    <xf numFmtId="3" fontId="3" fillId="0" borderId="4" xfId="1" applyNumberFormat="1" applyFont="1" applyFill="1" applyBorder="1"/>
    <xf numFmtId="4" fontId="3" fillId="2" borderId="5" xfId="3" applyNumberFormat="1" applyFont="1" applyFill="1" applyBorder="1"/>
    <xf numFmtId="49" fontId="7" fillId="2" borderId="0" xfId="0" applyNumberFormat="1" applyFont="1" applyFill="1"/>
    <xf numFmtId="0" fontId="7" fillId="2" borderId="0" xfId="0" applyFont="1" applyFill="1"/>
    <xf numFmtId="169" fontId="8" fillId="2" borderId="0" xfId="0" applyNumberFormat="1" applyFont="1" applyFill="1"/>
    <xf numFmtId="3" fontId="8" fillId="2" borderId="0" xfId="0" applyNumberFormat="1" applyFont="1" applyFill="1"/>
    <xf numFmtId="3" fontId="8" fillId="0" borderId="0" xfId="0" applyNumberFormat="1" applyFont="1"/>
    <xf numFmtId="3" fontId="8" fillId="2" borderId="4" xfId="1" applyNumberFormat="1" applyFont="1" applyFill="1" applyBorder="1"/>
    <xf numFmtId="0" fontId="8" fillId="2" borderId="0" xfId="0" applyFont="1" applyFill="1"/>
    <xf numFmtId="49" fontId="7" fillId="0" borderId="0" xfId="0" applyNumberFormat="1" applyFont="1"/>
    <xf numFmtId="0" fontId="7" fillId="0" borderId="0" xfId="0" applyFont="1"/>
    <xf numFmtId="169" fontId="8" fillId="0" borderId="0" xfId="0" applyNumberFormat="1" applyFont="1"/>
    <xf numFmtId="3" fontId="8" fillId="0" borderId="4" xfId="1" applyNumberFormat="1" applyFont="1" applyFill="1" applyBorder="1"/>
    <xf numFmtId="3" fontId="9" fillId="2" borderId="0" xfId="0" applyNumberFormat="1" applyFont="1" applyFill="1"/>
    <xf numFmtId="0" fontId="2" fillId="4" borderId="6" xfId="0" applyFont="1" applyFill="1" applyBorder="1" applyAlignment="1">
      <alignment vertical="center"/>
    </xf>
    <xf numFmtId="0" fontId="0" fillId="5" borderId="0" xfId="0" applyFill="1"/>
    <xf numFmtId="169" fontId="3" fillId="5" borderId="0" xfId="0" applyNumberFormat="1" applyFont="1" applyFill="1"/>
    <xf numFmtId="3" fontId="3" fillId="5" borderId="0" xfId="0" applyNumberFormat="1" applyFont="1" applyFill="1"/>
    <xf numFmtId="0" fontId="0" fillId="0" borderId="6" xfId="0" applyBorder="1"/>
    <xf numFmtId="169" fontId="3" fillId="0" borderId="0" xfId="0" applyNumberFormat="1" applyFont="1"/>
    <xf numFmtId="0" fontId="2" fillId="6" borderId="7" xfId="0" applyFont="1" applyFill="1" applyBorder="1" applyAlignment="1">
      <alignment vertical="center"/>
    </xf>
    <xf numFmtId="0" fontId="0" fillId="6" borderId="0" xfId="0" applyFill="1"/>
    <xf numFmtId="169" fontId="3" fillId="6" borderId="0" xfId="0" applyNumberFormat="1" applyFont="1" applyFill="1"/>
    <xf numFmtId="3" fontId="3" fillId="6" borderId="0" xfId="0" applyNumberFormat="1" applyFont="1" applyFill="1"/>
    <xf numFmtId="3" fontId="3" fillId="6" borderId="4" xfId="1" applyNumberFormat="1" applyFont="1" applyFill="1" applyBorder="1"/>
    <xf numFmtId="0" fontId="2" fillId="0" borderId="0" xfId="0" applyFont="1" applyAlignment="1">
      <alignment vertical="center"/>
    </xf>
    <xf numFmtId="0" fontId="10" fillId="0" borderId="0" xfId="0" applyFont="1"/>
    <xf numFmtId="4" fontId="8" fillId="0" borderId="5" xfId="3" applyNumberFormat="1" applyFont="1" applyFill="1" applyBorder="1"/>
    <xf numFmtId="170" fontId="11" fillId="0" borderId="0" xfId="0" applyNumberFormat="1" applyFont="1"/>
    <xf numFmtId="0" fontId="0" fillId="4" borderId="0" xfId="0" applyFill="1"/>
    <xf numFmtId="169" fontId="3" fillId="4" borderId="0" xfId="0" applyNumberFormat="1" applyFont="1" applyFill="1"/>
    <xf numFmtId="3" fontId="3" fillId="4" borderId="0" xfId="0" applyNumberFormat="1" applyFont="1" applyFill="1"/>
    <xf numFmtId="0" fontId="2" fillId="7" borderId="7" xfId="0" applyFont="1" applyFill="1" applyBorder="1" applyAlignment="1">
      <alignment vertical="center"/>
    </xf>
    <xf numFmtId="0" fontId="0" fillId="7" borderId="0" xfId="0" applyFill="1"/>
    <xf numFmtId="167" fontId="3" fillId="7" borderId="0" xfId="0" applyNumberFormat="1" applyFont="1" applyFill="1"/>
    <xf numFmtId="3" fontId="3" fillId="7" borderId="0" xfId="0" applyNumberFormat="1" applyFont="1" applyFill="1"/>
    <xf numFmtId="171" fontId="3" fillId="0" borderId="0" xfId="2" applyNumberFormat="1" applyFont="1"/>
    <xf numFmtId="0" fontId="5" fillId="0" borderId="0" xfId="0" quotePrefix="1" applyFont="1" applyAlignment="1">
      <alignment horizontal="center" wrapText="1"/>
    </xf>
    <xf numFmtId="0" fontId="5" fillId="0" borderId="0" xfId="0" quotePrefix="1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8AB7-22C6-47D9-95CB-871E180874BA}">
  <dimension ref="A2:T48"/>
  <sheetViews>
    <sheetView tabSelected="1" workbookViewId="0">
      <selection activeCell="B43" sqref="B43"/>
    </sheetView>
  </sheetViews>
  <sheetFormatPr baseColWidth="10" defaultRowHeight="12.75" x14ac:dyDescent="0.2"/>
  <cols>
    <col min="1" max="1" width="14.85546875" customWidth="1"/>
    <col min="2" max="2" width="50.28515625" customWidth="1"/>
    <col min="3" max="3" width="20.140625" style="2" customWidth="1"/>
    <col min="4" max="4" width="18.5703125" style="2" customWidth="1"/>
    <col min="5" max="5" width="16.85546875" style="3" customWidth="1"/>
    <col min="6" max="6" width="19.28515625" style="3" customWidth="1"/>
    <col min="7" max="7" width="15.5703125" style="3" hidden="1" customWidth="1"/>
    <col min="8" max="8" width="16" style="3" hidden="1" customWidth="1"/>
    <col min="9" max="9" width="15.140625" style="3" hidden="1" customWidth="1"/>
    <col min="10" max="10" width="17.140625" style="3" hidden="1" customWidth="1"/>
    <col min="11" max="11" width="15.85546875" style="3" hidden="1" customWidth="1"/>
    <col min="12" max="12" width="18.7109375" style="3" hidden="1" customWidth="1"/>
    <col min="13" max="13" width="15.28515625" style="3" hidden="1" customWidth="1"/>
    <col min="14" max="14" width="17.85546875" style="3" hidden="1" customWidth="1"/>
    <col min="15" max="15" width="16" style="3" hidden="1" customWidth="1"/>
    <col min="16" max="16" width="17" style="3" hidden="1" customWidth="1"/>
    <col min="17" max="17" width="17.5703125" style="3" hidden="1" customWidth="1"/>
    <col min="18" max="18" width="15.28515625" style="3" customWidth="1"/>
    <col min="19" max="19" width="11.42578125" style="4"/>
    <col min="20" max="20" width="11.42578125" style="2"/>
  </cols>
  <sheetData>
    <row r="2" spans="1:19" ht="15.75" x14ac:dyDescent="0.25">
      <c r="A2" s="1" t="s">
        <v>4</v>
      </c>
    </row>
    <row r="3" spans="1:19" ht="15.75" x14ac:dyDescent="0.25">
      <c r="A3" s="1" t="s">
        <v>5</v>
      </c>
    </row>
    <row r="4" spans="1:19" ht="15.75" x14ac:dyDescent="0.25">
      <c r="A4" s="1" t="s">
        <v>6</v>
      </c>
      <c r="M4" s="5"/>
    </row>
    <row r="5" spans="1:19" ht="15.75" x14ac:dyDescent="0.25">
      <c r="A5" s="6" t="s">
        <v>7</v>
      </c>
      <c r="E5" s="3" t="s">
        <v>8</v>
      </c>
      <c r="F5" s="5"/>
      <c r="M5" s="5"/>
      <c r="N5" s="7"/>
    </row>
    <row r="6" spans="1:19" ht="15" x14ac:dyDescent="0.25">
      <c r="B6" s="5"/>
      <c r="E6" s="8"/>
      <c r="F6" s="5"/>
    </row>
    <row r="7" spans="1:19" ht="52.5" x14ac:dyDescent="0.2">
      <c r="A7" s="9" t="s">
        <v>9</v>
      </c>
      <c r="B7" s="10" t="s">
        <v>10</v>
      </c>
      <c r="C7" s="11" t="s">
        <v>11</v>
      </c>
      <c r="D7" s="11" t="s">
        <v>12</v>
      </c>
      <c r="E7" s="12" t="s">
        <v>13</v>
      </c>
      <c r="F7" s="12" t="s">
        <v>14</v>
      </c>
      <c r="G7" s="13" t="s">
        <v>15</v>
      </c>
      <c r="H7" s="13" t="s">
        <v>16</v>
      </c>
      <c r="I7" s="12" t="s">
        <v>17</v>
      </c>
      <c r="J7" s="12" t="s">
        <v>18</v>
      </c>
      <c r="K7" s="12" t="s">
        <v>19</v>
      </c>
      <c r="L7" s="12" t="s">
        <v>20</v>
      </c>
      <c r="M7" s="12" t="s">
        <v>21</v>
      </c>
      <c r="N7" s="12" t="s">
        <v>22</v>
      </c>
      <c r="O7" s="12" t="s">
        <v>23</v>
      </c>
      <c r="P7" s="12" t="s">
        <v>24</v>
      </c>
      <c r="Q7" s="12" t="s">
        <v>25</v>
      </c>
      <c r="R7" s="12" t="s">
        <v>26</v>
      </c>
      <c r="S7" s="14" t="s">
        <v>27</v>
      </c>
    </row>
    <row r="8" spans="1:19" ht="15" x14ac:dyDescent="0.25">
      <c r="B8" s="5" t="s">
        <v>28</v>
      </c>
      <c r="D8" s="5"/>
      <c r="P8" s="5"/>
      <c r="Q8" s="5"/>
    </row>
    <row r="9" spans="1:19" hidden="1" x14ac:dyDescent="0.2">
      <c r="A9" s="15" t="s">
        <v>29</v>
      </c>
      <c r="B9" t="s">
        <v>30</v>
      </c>
    </row>
    <row r="10" spans="1:19" ht="15" hidden="1" x14ac:dyDescent="0.25">
      <c r="A10" s="15" t="s">
        <v>31</v>
      </c>
      <c r="B10" s="16" t="s">
        <v>0</v>
      </c>
    </row>
    <row r="11" spans="1:19" hidden="1" x14ac:dyDescent="0.2">
      <c r="A11" s="15" t="s">
        <v>32</v>
      </c>
      <c r="B11" t="s">
        <v>33</v>
      </c>
    </row>
    <row r="12" spans="1:19" hidden="1" x14ac:dyDescent="0.2">
      <c r="A12" s="15" t="s">
        <v>34</v>
      </c>
      <c r="B12" t="s">
        <v>35</v>
      </c>
    </row>
    <row r="13" spans="1:19" hidden="1" x14ac:dyDescent="0.2">
      <c r="A13" s="8" t="s">
        <v>36</v>
      </c>
      <c r="B13" s="17" t="s">
        <v>37</v>
      </c>
    </row>
    <row r="14" spans="1:19" hidden="1" x14ac:dyDescent="0.2">
      <c r="A14" s="15" t="s">
        <v>38</v>
      </c>
      <c r="B14" t="s">
        <v>39</v>
      </c>
    </row>
    <row r="15" spans="1:19" hidden="1" x14ac:dyDescent="0.2">
      <c r="A15" s="15" t="s">
        <v>40</v>
      </c>
      <c r="B15" t="s">
        <v>41</v>
      </c>
    </row>
    <row r="16" spans="1:19" hidden="1" x14ac:dyDescent="0.2">
      <c r="A16" s="8" t="s">
        <v>42</v>
      </c>
      <c r="B16" s="17" t="s">
        <v>43</v>
      </c>
    </row>
    <row r="17" spans="1:19" hidden="1" x14ac:dyDescent="0.2">
      <c r="A17" s="15" t="s">
        <v>44</v>
      </c>
      <c r="B17" t="s">
        <v>45</v>
      </c>
    </row>
    <row r="18" spans="1:19" hidden="1" x14ac:dyDescent="0.2">
      <c r="A18" s="8" t="s">
        <v>46</v>
      </c>
      <c r="B18" s="17" t="s">
        <v>47</v>
      </c>
    </row>
    <row r="19" spans="1:19" hidden="1" x14ac:dyDescent="0.2">
      <c r="A19" s="15" t="s">
        <v>48</v>
      </c>
      <c r="B19" t="s">
        <v>49</v>
      </c>
    </row>
    <row r="20" spans="1:19" hidden="1" x14ac:dyDescent="0.2">
      <c r="A20" s="8" t="s">
        <v>50</v>
      </c>
      <c r="B20" s="17" t="s">
        <v>51</v>
      </c>
    </row>
    <row r="21" spans="1:19" ht="15" x14ac:dyDescent="0.25">
      <c r="A21" s="15" t="s">
        <v>52</v>
      </c>
      <c r="B21" s="16" t="s">
        <v>53</v>
      </c>
      <c r="C21" s="18">
        <f>+C22+C26</f>
        <v>51825631909</v>
      </c>
      <c r="D21" s="18">
        <f>+D22+D26</f>
        <v>0</v>
      </c>
      <c r="E21" s="3">
        <f>+C21+D21</f>
        <v>51825631909</v>
      </c>
      <c r="F21" s="19">
        <f>+F22+F26</f>
        <v>39573355245</v>
      </c>
      <c r="G21" s="18">
        <f t="shared" ref="G21:Q21" si="0">+G22+G26</f>
        <v>0</v>
      </c>
      <c r="H21" s="18">
        <f t="shared" si="0"/>
        <v>0</v>
      </c>
      <c r="I21" s="18">
        <f>+I22+I26</f>
        <v>0</v>
      </c>
      <c r="J21" s="18">
        <f>+J22+J26</f>
        <v>0</v>
      </c>
      <c r="K21" s="18">
        <f t="shared" si="0"/>
        <v>0</v>
      </c>
      <c r="L21" s="18">
        <f t="shared" si="0"/>
        <v>0</v>
      </c>
      <c r="M21" s="18">
        <f t="shared" si="0"/>
        <v>0</v>
      </c>
      <c r="N21" s="18">
        <f t="shared" si="0"/>
        <v>0</v>
      </c>
      <c r="O21" s="18">
        <f t="shared" si="0"/>
        <v>0</v>
      </c>
      <c r="P21" s="18">
        <f t="shared" si="0"/>
        <v>0</v>
      </c>
      <c r="Q21" s="18">
        <f t="shared" si="0"/>
        <v>0</v>
      </c>
      <c r="R21" s="20">
        <f>SUM(F21:Q21)</f>
        <v>39573355245</v>
      </c>
      <c r="S21" s="21">
        <f>+R21/E21*100</f>
        <v>76.358654563993312</v>
      </c>
    </row>
    <row r="22" spans="1:19" x14ac:dyDescent="0.2">
      <c r="A22" s="15" t="s">
        <v>54</v>
      </c>
      <c r="B22" t="s">
        <v>55</v>
      </c>
      <c r="C22" s="18">
        <f>+C23</f>
        <v>916607906</v>
      </c>
      <c r="D22" s="3">
        <f>+D23</f>
        <v>0</v>
      </c>
      <c r="E22" s="3">
        <f t="shared" ref="E22:E30" si="1">+C22+D22</f>
        <v>916607906</v>
      </c>
      <c r="F22" s="19">
        <f t="shared" ref="F22:Q22" si="2">+F23</f>
        <v>0</v>
      </c>
      <c r="G22" s="18">
        <f t="shared" si="2"/>
        <v>0</v>
      </c>
      <c r="H22" s="18">
        <f t="shared" si="2"/>
        <v>0</v>
      </c>
      <c r="I22" s="18">
        <f t="shared" si="2"/>
        <v>0</v>
      </c>
      <c r="J22" s="18">
        <f t="shared" si="2"/>
        <v>0</v>
      </c>
      <c r="K22" s="18">
        <f t="shared" si="2"/>
        <v>0</v>
      </c>
      <c r="L22" s="18">
        <f t="shared" si="2"/>
        <v>0</v>
      </c>
      <c r="M22" s="18">
        <f t="shared" si="2"/>
        <v>0</v>
      </c>
      <c r="N22" s="18">
        <f t="shared" si="2"/>
        <v>0</v>
      </c>
      <c r="O22" s="18">
        <f t="shared" si="2"/>
        <v>0</v>
      </c>
      <c r="P22" s="18">
        <f t="shared" si="2"/>
        <v>0</v>
      </c>
      <c r="Q22" s="18">
        <f t="shared" si="2"/>
        <v>0</v>
      </c>
      <c r="R22" s="20">
        <f t="shared" ref="R22:R25" si="3">SUM(F22:Q22)</f>
        <v>0</v>
      </c>
      <c r="S22" s="21">
        <f t="shared" ref="S22:S27" si="4">+R22/E22*100</f>
        <v>0</v>
      </c>
    </row>
    <row r="23" spans="1:19" x14ac:dyDescent="0.2">
      <c r="A23" s="15" t="s">
        <v>56</v>
      </c>
      <c r="B23" t="s">
        <v>57</v>
      </c>
      <c r="C23" s="18">
        <f>+C24+C25</f>
        <v>916607906</v>
      </c>
      <c r="D23" s="3">
        <f>+D24+D25</f>
        <v>0</v>
      </c>
      <c r="E23" s="3">
        <f t="shared" si="1"/>
        <v>916607906</v>
      </c>
      <c r="F23" s="19">
        <f>+F24+F25</f>
        <v>0</v>
      </c>
      <c r="G23" s="18">
        <f t="shared" ref="G23:Q23" si="5">+G24+G25</f>
        <v>0</v>
      </c>
      <c r="H23" s="18">
        <f t="shared" si="5"/>
        <v>0</v>
      </c>
      <c r="I23" s="18">
        <f t="shared" si="5"/>
        <v>0</v>
      </c>
      <c r="J23" s="18">
        <f t="shared" si="5"/>
        <v>0</v>
      </c>
      <c r="K23" s="18">
        <f t="shared" si="5"/>
        <v>0</v>
      </c>
      <c r="L23" s="18">
        <f t="shared" si="5"/>
        <v>0</v>
      </c>
      <c r="M23" s="18">
        <f t="shared" si="5"/>
        <v>0</v>
      </c>
      <c r="N23" s="18">
        <f t="shared" si="5"/>
        <v>0</v>
      </c>
      <c r="O23" s="18">
        <f t="shared" si="5"/>
        <v>0</v>
      </c>
      <c r="P23" s="18">
        <f t="shared" si="5"/>
        <v>0</v>
      </c>
      <c r="Q23" s="18">
        <f t="shared" si="5"/>
        <v>0</v>
      </c>
      <c r="R23" s="20">
        <f t="shared" si="3"/>
        <v>0</v>
      </c>
      <c r="S23" s="21">
        <f t="shared" si="4"/>
        <v>0</v>
      </c>
    </row>
    <row r="24" spans="1:19" ht="15" x14ac:dyDescent="0.25">
      <c r="A24" s="22" t="s">
        <v>28</v>
      </c>
      <c r="B24" s="23" t="s">
        <v>58</v>
      </c>
      <c r="C24" s="24">
        <v>820975406</v>
      </c>
      <c r="D24" s="25"/>
      <c r="E24" s="26">
        <f t="shared" si="1"/>
        <v>820975406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7">
        <f t="shared" si="3"/>
        <v>0</v>
      </c>
      <c r="S24" s="21">
        <f t="shared" si="4"/>
        <v>0</v>
      </c>
    </row>
    <row r="25" spans="1:19" ht="15" x14ac:dyDescent="0.25">
      <c r="A25" s="22" t="s">
        <v>59</v>
      </c>
      <c r="B25" s="23" t="s">
        <v>60</v>
      </c>
      <c r="C25" s="24">
        <v>95632500</v>
      </c>
      <c r="D25" s="28"/>
      <c r="E25" s="26">
        <f t="shared" si="1"/>
        <v>95632500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7">
        <f t="shared" si="3"/>
        <v>0</v>
      </c>
      <c r="S25" s="21">
        <f t="shared" si="4"/>
        <v>0</v>
      </c>
    </row>
    <row r="26" spans="1:19" ht="15" x14ac:dyDescent="0.25">
      <c r="A26" s="29" t="s">
        <v>61</v>
      </c>
      <c r="B26" s="30" t="s">
        <v>62</v>
      </c>
      <c r="C26" s="31">
        <f>+C27+C29</f>
        <v>50909024003</v>
      </c>
      <c r="D26" s="31">
        <f>+D27+D29</f>
        <v>0</v>
      </c>
      <c r="E26" s="26">
        <f t="shared" si="1"/>
        <v>50909024003</v>
      </c>
      <c r="F26" s="26">
        <f>+F27+F29</f>
        <v>39573355245</v>
      </c>
      <c r="G26" s="26">
        <f t="shared" ref="G26:Q26" si="6">+G27+G29</f>
        <v>0</v>
      </c>
      <c r="H26" s="26">
        <f t="shared" si="6"/>
        <v>0</v>
      </c>
      <c r="I26" s="26">
        <f t="shared" si="6"/>
        <v>0</v>
      </c>
      <c r="J26" s="26">
        <f t="shared" si="6"/>
        <v>0</v>
      </c>
      <c r="K26" s="26">
        <f t="shared" si="6"/>
        <v>0</v>
      </c>
      <c r="L26" s="26">
        <f>+L27+L29</f>
        <v>0</v>
      </c>
      <c r="M26" s="26">
        <f t="shared" si="6"/>
        <v>0</v>
      </c>
      <c r="N26" s="26">
        <f t="shared" si="6"/>
        <v>0</v>
      </c>
      <c r="O26" s="26">
        <f t="shared" si="6"/>
        <v>0</v>
      </c>
      <c r="P26" s="26">
        <f t="shared" si="6"/>
        <v>0</v>
      </c>
      <c r="Q26" s="26">
        <f t="shared" si="6"/>
        <v>0</v>
      </c>
      <c r="R26" s="26">
        <f>+R27+R29</f>
        <v>39573355245</v>
      </c>
      <c r="S26" s="21">
        <f t="shared" si="4"/>
        <v>77.733478533526778</v>
      </c>
    </row>
    <row r="27" spans="1:19" ht="15" x14ac:dyDescent="0.25">
      <c r="A27" s="29" t="s">
        <v>63</v>
      </c>
      <c r="B27" s="30" t="s">
        <v>64</v>
      </c>
      <c r="C27" s="31">
        <f>+C28</f>
        <v>43668032187</v>
      </c>
      <c r="D27" s="31">
        <f>+D28</f>
        <v>0</v>
      </c>
      <c r="E27" s="26">
        <f t="shared" si="1"/>
        <v>43668032187</v>
      </c>
      <c r="F27" s="26">
        <f>+F28</f>
        <v>39571037545</v>
      </c>
      <c r="G27" s="26">
        <f t="shared" ref="G27:Q27" si="7">+G28</f>
        <v>0</v>
      </c>
      <c r="H27" s="26">
        <f t="shared" si="7"/>
        <v>0</v>
      </c>
      <c r="I27" s="26">
        <f t="shared" si="7"/>
        <v>0</v>
      </c>
      <c r="J27" s="26">
        <f t="shared" si="7"/>
        <v>0</v>
      </c>
      <c r="K27" s="26">
        <f t="shared" si="7"/>
        <v>0</v>
      </c>
      <c r="L27" s="26">
        <f t="shared" si="7"/>
        <v>0</v>
      </c>
      <c r="M27" s="26">
        <f t="shared" si="7"/>
        <v>0</v>
      </c>
      <c r="N27" s="26">
        <f>+N28+N29+N30</f>
        <v>0</v>
      </c>
      <c r="O27" s="26">
        <f>+O28+O29+O30</f>
        <v>0</v>
      </c>
      <c r="P27" s="26">
        <f>+P28+P29+P30</f>
        <v>0</v>
      </c>
      <c r="Q27" s="26">
        <f t="shared" si="7"/>
        <v>0</v>
      </c>
      <c r="R27" s="32">
        <f t="shared" ref="R27:R30" si="8">SUM(F27:Q27)</f>
        <v>39571037545</v>
      </c>
      <c r="S27" s="21">
        <f t="shared" si="4"/>
        <v>90.617862915243336</v>
      </c>
    </row>
    <row r="28" spans="1:19" ht="15" x14ac:dyDescent="0.25">
      <c r="A28" s="22" t="s">
        <v>65</v>
      </c>
      <c r="B28" s="23" t="s">
        <v>66</v>
      </c>
      <c r="C28" s="24">
        <v>43668032187</v>
      </c>
      <c r="D28" s="25"/>
      <c r="E28" s="26">
        <f t="shared" si="1"/>
        <v>43668032187</v>
      </c>
      <c r="F28" s="25">
        <v>39571037545</v>
      </c>
      <c r="G28" s="25"/>
      <c r="H28" s="33"/>
      <c r="I28" s="25"/>
      <c r="J28" s="25"/>
      <c r="K28" s="25"/>
      <c r="L28" s="25"/>
      <c r="M28" s="25"/>
      <c r="N28" s="25"/>
      <c r="O28" s="25"/>
      <c r="P28" s="25"/>
      <c r="Q28" s="25"/>
      <c r="R28" s="27">
        <f t="shared" si="8"/>
        <v>39571037545</v>
      </c>
      <c r="S28" s="21">
        <f>+R28/E28*100</f>
        <v>90.617862915243336</v>
      </c>
    </row>
    <row r="29" spans="1:19" ht="15" x14ac:dyDescent="0.25">
      <c r="A29" s="29" t="s">
        <v>67</v>
      </c>
      <c r="B29" s="30" t="s">
        <v>68</v>
      </c>
      <c r="C29" s="31">
        <f>+C30</f>
        <v>7240991816</v>
      </c>
      <c r="D29" s="31">
        <f>+D30</f>
        <v>0</v>
      </c>
      <c r="E29" s="26">
        <f t="shared" si="1"/>
        <v>7240991816</v>
      </c>
      <c r="F29" s="26">
        <f>+F30</f>
        <v>2317700</v>
      </c>
      <c r="G29" s="26">
        <f t="shared" ref="G29:L29" si="9">+G30</f>
        <v>0</v>
      </c>
      <c r="H29" s="26">
        <f t="shared" si="9"/>
        <v>0</v>
      </c>
      <c r="I29" s="26">
        <f t="shared" si="9"/>
        <v>0</v>
      </c>
      <c r="J29" s="26">
        <f t="shared" si="9"/>
        <v>0</v>
      </c>
      <c r="K29" s="26">
        <f t="shared" si="9"/>
        <v>0</v>
      </c>
      <c r="L29" s="26">
        <f t="shared" si="9"/>
        <v>0</v>
      </c>
      <c r="M29" s="26">
        <f>+M30</f>
        <v>0</v>
      </c>
      <c r="N29" s="26"/>
      <c r="O29" s="26"/>
      <c r="P29" s="26"/>
      <c r="Q29" s="26">
        <f>+Q30</f>
        <v>0</v>
      </c>
      <c r="R29" s="32">
        <f t="shared" si="8"/>
        <v>2317700</v>
      </c>
      <c r="S29" s="21">
        <f>+R29/E29*100</f>
        <v>3.2008046119852154E-2</v>
      </c>
    </row>
    <row r="30" spans="1:19" ht="15" x14ac:dyDescent="0.25">
      <c r="A30" s="22" t="s">
        <v>69</v>
      </c>
      <c r="B30" s="23" t="s">
        <v>70</v>
      </c>
      <c r="C30" s="24">
        <f>998806400+6242185416</f>
        <v>7240991816</v>
      </c>
      <c r="D30" s="24"/>
      <c r="E30" s="26">
        <f t="shared" si="1"/>
        <v>7240991816</v>
      </c>
      <c r="F30" s="25">
        <v>2317700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7">
        <f t="shared" si="8"/>
        <v>2317700</v>
      </c>
      <c r="S30" s="21">
        <f>+R30/E30*100</f>
        <v>3.2008046119852154E-2</v>
      </c>
    </row>
    <row r="31" spans="1:19" ht="15" x14ac:dyDescent="0.2">
      <c r="A31" s="34" t="s">
        <v>71</v>
      </c>
      <c r="B31" s="35"/>
      <c r="C31" s="36">
        <f>+C21</f>
        <v>51825631909</v>
      </c>
      <c r="D31" s="36">
        <f>+D21</f>
        <v>0</v>
      </c>
      <c r="E31" s="37">
        <f t="shared" ref="E31:Q31" si="10">+E21</f>
        <v>51825631909</v>
      </c>
      <c r="F31" s="37">
        <f t="shared" si="10"/>
        <v>39573355245</v>
      </c>
      <c r="G31" s="37">
        <f t="shared" si="10"/>
        <v>0</v>
      </c>
      <c r="H31" s="37">
        <f>+H21</f>
        <v>0</v>
      </c>
      <c r="I31" s="37">
        <f>+I21</f>
        <v>0</v>
      </c>
      <c r="J31" s="37">
        <f t="shared" si="10"/>
        <v>0</v>
      </c>
      <c r="K31" s="37">
        <f t="shared" si="10"/>
        <v>0</v>
      </c>
      <c r="L31" s="37">
        <f t="shared" si="10"/>
        <v>0</v>
      </c>
      <c r="M31" s="37">
        <f t="shared" si="10"/>
        <v>0</v>
      </c>
      <c r="N31" s="37">
        <f t="shared" si="10"/>
        <v>0</v>
      </c>
      <c r="O31" s="37">
        <f t="shared" si="10"/>
        <v>0</v>
      </c>
      <c r="P31" s="37">
        <f t="shared" si="10"/>
        <v>0</v>
      </c>
      <c r="Q31" s="37">
        <f t="shared" si="10"/>
        <v>0</v>
      </c>
      <c r="R31" s="37">
        <f>+R21</f>
        <v>39573355245</v>
      </c>
      <c r="S31" s="21">
        <f>+R31/E31*100</f>
        <v>76.358654563993312</v>
      </c>
    </row>
    <row r="32" spans="1:19" x14ac:dyDescent="0.2">
      <c r="A32" s="38"/>
      <c r="C32" s="39"/>
    </row>
    <row r="33" spans="1:20" ht="15" x14ac:dyDescent="0.2">
      <c r="A33" s="40" t="s">
        <v>72</v>
      </c>
      <c r="B33" s="41"/>
      <c r="C33" s="42">
        <f>+C31</f>
        <v>51825631909</v>
      </c>
      <c r="D33" s="42">
        <f t="shared" ref="D33:Q33" si="11">+D31</f>
        <v>0</v>
      </c>
      <c r="E33" s="43">
        <f t="shared" si="11"/>
        <v>51825631909</v>
      </c>
      <c r="F33" s="43">
        <f t="shared" si="11"/>
        <v>39573355245</v>
      </c>
      <c r="G33" s="43">
        <f t="shared" si="11"/>
        <v>0</v>
      </c>
      <c r="H33" s="43">
        <f t="shared" si="11"/>
        <v>0</v>
      </c>
      <c r="I33" s="43">
        <f t="shared" si="11"/>
        <v>0</v>
      </c>
      <c r="J33" s="43">
        <f t="shared" si="11"/>
        <v>0</v>
      </c>
      <c r="K33" s="43">
        <f t="shared" si="11"/>
        <v>0</v>
      </c>
      <c r="L33" s="43">
        <f t="shared" si="11"/>
        <v>0</v>
      </c>
      <c r="M33" s="43">
        <f t="shared" si="11"/>
        <v>0</v>
      </c>
      <c r="N33" s="43">
        <f t="shared" si="11"/>
        <v>0</v>
      </c>
      <c r="O33" s="43">
        <f t="shared" si="11"/>
        <v>0</v>
      </c>
      <c r="P33" s="43">
        <f t="shared" si="11"/>
        <v>0</v>
      </c>
      <c r="Q33" s="43">
        <f t="shared" si="11"/>
        <v>0</v>
      </c>
      <c r="R33" s="44">
        <f>SUM(F33:Q33)</f>
        <v>39573355245</v>
      </c>
      <c r="S33" s="21">
        <f>+R33/E33*100</f>
        <v>76.358654563993312</v>
      </c>
    </row>
    <row r="34" spans="1:20" ht="15" x14ac:dyDescent="0.25">
      <c r="A34" s="45"/>
      <c r="C34" s="39"/>
      <c r="D34" s="5"/>
      <c r="R34" s="20"/>
    </row>
    <row r="35" spans="1:20" ht="15" x14ac:dyDescent="0.25">
      <c r="A35" s="29" t="s">
        <v>73</v>
      </c>
      <c r="B35" s="46" t="s">
        <v>74</v>
      </c>
      <c r="C35" s="31">
        <f>+C36</f>
        <v>57664776962</v>
      </c>
      <c r="D35" s="31">
        <f>+D36</f>
        <v>-185870986</v>
      </c>
      <c r="E35" s="26">
        <f>+C35+D35</f>
        <v>57478905976</v>
      </c>
      <c r="F35" s="26">
        <f>+F36</f>
        <v>29380177280</v>
      </c>
      <c r="G35" s="31">
        <f t="shared" ref="G35:R36" si="12">+G36</f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1">
        <f t="shared" si="12"/>
        <v>0</v>
      </c>
      <c r="Q35" s="31">
        <f t="shared" si="12"/>
        <v>0</v>
      </c>
      <c r="R35" s="26">
        <f t="shared" si="12"/>
        <v>29380177280</v>
      </c>
      <c r="S35" s="47">
        <f t="shared" ref="S35:S38" si="13">+R35/E35*100</f>
        <v>51.114712051526404</v>
      </c>
    </row>
    <row r="36" spans="1:20" ht="15" x14ac:dyDescent="0.25">
      <c r="A36" s="29" t="s">
        <v>75</v>
      </c>
      <c r="B36" s="30" t="s">
        <v>76</v>
      </c>
      <c r="C36" s="31">
        <f>+C37</f>
        <v>57664776962</v>
      </c>
      <c r="D36" s="31">
        <f>+D37</f>
        <v>-185870986</v>
      </c>
      <c r="E36" s="26">
        <f t="shared" ref="E36:E37" si="14">+C36+D36</f>
        <v>57478905976</v>
      </c>
      <c r="F36" s="26">
        <f>+F37</f>
        <v>29380177280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2"/>
        <v>0</v>
      </c>
      <c r="O36" s="31">
        <f t="shared" si="12"/>
        <v>0</v>
      </c>
      <c r="P36" s="31">
        <f t="shared" si="12"/>
        <v>0</v>
      </c>
      <c r="Q36" s="31">
        <f t="shared" si="12"/>
        <v>0</v>
      </c>
      <c r="R36" s="26">
        <f t="shared" si="12"/>
        <v>29380177280</v>
      </c>
      <c r="S36" s="47">
        <f t="shared" si="13"/>
        <v>51.114712051526404</v>
      </c>
    </row>
    <row r="37" spans="1:20" ht="15.75" x14ac:dyDescent="0.25">
      <c r="A37" s="29" t="s">
        <v>77</v>
      </c>
      <c r="B37" s="30" t="s">
        <v>1</v>
      </c>
      <c r="C37" s="31">
        <f>4080501820+53584275142</f>
        <v>57664776962</v>
      </c>
      <c r="D37" s="31">
        <v>-185870986</v>
      </c>
      <c r="E37" s="26">
        <f t="shared" si="14"/>
        <v>57478905976</v>
      </c>
      <c r="F37" s="26">
        <f>28955510622+424666658</f>
        <v>29380177280</v>
      </c>
      <c r="G37" s="26"/>
      <c r="H37" s="26"/>
      <c r="I37" s="26"/>
      <c r="J37" s="26"/>
      <c r="K37" s="48"/>
      <c r="L37" s="26"/>
      <c r="M37" s="26"/>
      <c r="N37" s="26"/>
      <c r="O37" s="26"/>
      <c r="P37" s="26"/>
      <c r="Q37" s="26"/>
      <c r="R37" s="32">
        <f>SUM(F37:Q37)</f>
        <v>29380177280</v>
      </c>
      <c r="S37" s="47">
        <f t="shared" si="13"/>
        <v>51.114712051526404</v>
      </c>
    </row>
    <row r="38" spans="1:20" ht="15" x14ac:dyDescent="0.2">
      <c r="A38" s="34" t="s">
        <v>71</v>
      </c>
      <c r="B38" s="49"/>
      <c r="C38" s="50">
        <f>+C35</f>
        <v>57664776962</v>
      </c>
      <c r="D38" s="50">
        <f>+D35</f>
        <v>-185870986</v>
      </c>
      <c r="E38" s="51">
        <f t="shared" ref="E38:R38" si="15">+E35</f>
        <v>57478905976</v>
      </c>
      <c r="F38" s="51">
        <f t="shared" si="15"/>
        <v>29380177280</v>
      </c>
      <c r="G38" s="50">
        <f t="shared" si="15"/>
        <v>0</v>
      </c>
      <c r="H38" s="50">
        <f t="shared" si="15"/>
        <v>0</v>
      </c>
      <c r="I38" s="50">
        <f>+I35</f>
        <v>0</v>
      </c>
      <c r="J38" s="50">
        <f t="shared" si="15"/>
        <v>0</v>
      </c>
      <c r="K38" s="50">
        <f t="shared" si="15"/>
        <v>0</v>
      </c>
      <c r="L38" s="50">
        <f t="shared" si="15"/>
        <v>0</v>
      </c>
      <c r="M38" s="50">
        <f t="shared" si="15"/>
        <v>0</v>
      </c>
      <c r="N38" s="50">
        <f t="shared" si="15"/>
        <v>0</v>
      </c>
      <c r="O38" s="50">
        <f t="shared" si="15"/>
        <v>0</v>
      </c>
      <c r="P38" s="50">
        <f t="shared" si="15"/>
        <v>0</v>
      </c>
      <c r="Q38" s="50">
        <f t="shared" si="15"/>
        <v>0</v>
      </c>
      <c r="R38" s="51">
        <f t="shared" si="15"/>
        <v>29380177280</v>
      </c>
      <c r="S38" s="21">
        <f t="shared" si="13"/>
        <v>51.114712051526404</v>
      </c>
      <c r="T38" s="4"/>
    </row>
    <row r="39" spans="1:20" x14ac:dyDescent="0.2">
      <c r="A39" s="38"/>
    </row>
    <row r="40" spans="1:20" ht="15" x14ac:dyDescent="0.2">
      <c r="A40" s="40" t="s">
        <v>78</v>
      </c>
      <c r="B40" s="41"/>
      <c r="C40" s="42">
        <f>+C38</f>
        <v>57664776962</v>
      </c>
      <c r="D40" s="42">
        <f t="shared" ref="D40:R40" si="16">+D38</f>
        <v>-185870986</v>
      </c>
      <c r="E40" s="43">
        <f t="shared" ref="E40" si="17">+C40+D40</f>
        <v>57478905976</v>
      </c>
      <c r="F40" s="43">
        <f t="shared" si="16"/>
        <v>29380177280</v>
      </c>
      <c r="G40" s="43">
        <f t="shared" si="16"/>
        <v>0</v>
      </c>
      <c r="H40" s="43">
        <f t="shared" si="16"/>
        <v>0</v>
      </c>
      <c r="I40" s="43">
        <f t="shared" si="16"/>
        <v>0</v>
      </c>
      <c r="J40" s="43">
        <f t="shared" si="16"/>
        <v>0</v>
      </c>
      <c r="K40" s="43">
        <f t="shared" si="16"/>
        <v>0</v>
      </c>
      <c r="L40" s="43">
        <f t="shared" si="16"/>
        <v>0</v>
      </c>
      <c r="M40" s="43">
        <f t="shared" si="16"/>
        <v>0</v>
      </c>
      <c r="N40" s="43">
        <f t="shared" si="16"/>
        <v>0</v>
      </c>
      <c r="O40" s="43">
        <f t="shared" si="16"/>
        <v>0</v>
      </c>
      <c r="P40" s="43">
        <f t="shared" si="16"/>
        <v>0</v>
      </c>
      <c r="Q40" s="43">
        <f t="shared" si="16"/>
        <v>0</v>
      </c>
      <c r="R40" s="43">
        <f t="shared" si="16"/>
        <v>29380177280</v>
      </c>
      <c r="S40" s="21">
        <f>+R40/E40*100</f>
        <v>51.114712051526404</v>
      </c>
    </row>
    <row r="41" spans="1:20" ht="15" x14ac:dyDescent="0.2">
      <c r="A41" s="52" t="s">
        <v>79</v>
      </c>
      <c r="B41" s="53"/>
      <c r="C41" s="54">
        <f>+C33+C40</f>
        <v>109490408871</v>
      </c>
      <c r="D41" s="54">
        <f>+D33+D40</f>
        <v>-185870986</v>
      </c>
      <c r="E41" s="55">
        <f t="shared" ref="E41:H41" si="18">+E33+E40</f>
        <v>109304537885</v>
      </c>
      <c r="F41" s="54">
        <f t="shared" si="18"/>
        <v>68953532525</v>
      </c>
      <c r="G41" s="54">
        <f t="shared" si="18"/>
        <v>0</v>
      </c>
      <c r="H41" s="54">
        <f t="shared" si="18"/>
        <v>0</v>
      </c>
      <c r="I41" s="54">
        <f>+I33+I40</f>
        <v>0</v>
      </c>
      <c r="J41" s="54">
        <f t="shared" ref="J41:R41" si="19">+J33+J40</f>
        <v>0</v>
      </c>
      <c r="K41" s="54">
        <f t="shared" si="19"/>
        <v>0</v>
      </c>
      <c r="L41" s="54">
        <f t="shared" si="19"/>
        <v>0</v>
      </c>
      <c r="M41" s="54">
        <f t="shared" si="19"/>
        <v>0</v>
      </c>
      <c r="N41" s="54">
        <f t="shared" si="19"/>
        <v>0</v>
      </c>
      <c r="O41" s="54">
        <f t="shared" si="19"/>
        <v>0</v>
      </c>
      <c r="P41" s="54">
        <f t="shared" si="19"/>
        <v>0</v>
      </c>
      <c r="Q41" s="54">
        <f t="shared" si="19"/>
        <v>0</v>
      </c>
      <c r="R41" s="55">
        <f t="shared" si="19"/>
        <v>68953532525</v>
      </c>
      <c r="S41" s="21">
        <f>+R41/E41*100</f>
        <v>63.083869946503455</v>
      </c>
    </row>
    <row r="42" spans="1:20" x14ac:dyDescent="0.2">
      <c r="R42" s="56"/>
    </row>
    <row r="43" spans="1:20" x14ac:dyDescent="0.2">
      <c r="R43" s="56"/>
    </row>
    <row r="44" spans="1:20" x14ac:dyDescent="0.2">
      <c r="R44" s="56"/>
    </row>
    <row r="45" spans="1:20" ht="15" x14ac:dyDescent="0.25">
      <c r="B45" s="5"/>
      <c r="C45" s="18"/>
      <c r="D45" s="5"/>
    </row>
    <row r="47" spans="1:20" x14ac:dyDescent="0.2">
      <c r="B47" s="57" t="s">
        <v>3</v>
      </c>
      <c r="C47" s="58"/>
      <c r="D47" s="58"/>
      <c r="E47" s="61" t="s">
        <v>2</v>
      </c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</row>
    <row r="48" spans="1:20" x14ac:dyDescent="0.2">
      <c r="B48" s="59" t="s">
        <v>80</v>
      </c>
      <c r="C48" s="60"/>
      <c r="D48" s="60"/>
      <c r="E48" s="62" t="s">
        <v>81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</row>
  </sheetData>
  <mergeCells count="2">
    <mergeCell ref="E47:R47"/>
    <mergeCell ref="E48:R4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12B88E-91B1-4967-9F23-66488E760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745459-3825-45BC-A92D-FD3A67988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Ing. Reservas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Ruben Esteban Buitrago Daza</cp:lastModifiedBy>
  <dcterms:created xsi:type="dcterms:W3CDTF">2024-02-12T20:12:46Z</dcterms:created>
  <dcterms:modified xsi:type="dcterms:W3CDTF">2024-04-29T14:43:06Z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2024-02-12T20:12:40Z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912316b8-0d78-49d4-9929-fee7b9fe9287</vt:lpwstr>
  </property>
  <property fmtid="{D5CDD505-2E9C-101B-9397-08002B2CF9AE}" pid="8" name="MSIP_Label_5fac521f-e930-485b-97f4-efbe7db8e98f_ContentBits">
    <vt:lpwstr>0</vt:lpwstr>
  </property>
</Properties>
</file>