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spdc-my.sharepoint.com/personal/sayra_nova_uaesp_gov_co/Documents/Datos Abiertos/DATASET/SSFAF/"/>
    </mc:Choice>
  </mc:AlternateContent>
  <xr:revisionPtr revIDLastSave="0" documentId="8_{42ACEBE4-5275-ED45-9E98-2DC9CD634E87}" xr6:coauthVersionLast="47" xr6:coauthVersionMax="47" xr10:uidLastSave="{00000000-0000-0000-0000-000000000000}"/>
  <bookViews>
    <workbookView xWindow="0" yWindow="460" windowWidth="20740" windowHeight="11160" xr2:uid="{98A43100-EE00-4EE6-967F-9CC0AF98661F}"/>
  </bookViews>
  <sheets>
    <sheet name="Indicador" sheetId="3" r:id="rId1"/>
    <sheet name="Presentación" sheetId="7" r:id="rId2"/>
  </sheets>
  <definedNames>
    <definedName name="T_CC_LUM_INGRESA_17_JULIO_2020">#REF!</definedName>
    <definedName name="T_CC_LUM_INGRESA_21_AGOSTO_2020">#REF!</definedName>
    <definedName name="T_CC_LUM_INGRESA_25_SEPTIEMBRE_202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27" i="3" l="1"/>
  <c r="BD27" i="3"/>
  <c r="BF26" i="3"/>
  <c r="BG26" i="3" s="1"/>
  <c r="BH26" i="3" s="1"/>
  <c r="BF25" i="3"/>
  <c r="BG25" i="3" s="1"/>
  <c r="BH25" i="3" s="1"/>
  <c r="BF24" i="3"/>
  <c r="BG24" i="3" s="1"/>
  <c r="BH24" i="3" s="1"/>
  <c r="BG23" i="3"/>
  <c r="BH23" i="3" s="1"/>
  <c r="BF23" i="3"/>
  <c r="BF22" i="3"/>
  <c r="BG22" i="3" s="1"/>
  <c r="BH22" i="3" s="1"/>
  <c r="BF21" i="3"/>
  <c r="BG21" i="3" s="1"/>
  <c r="BH21" i="3" s="1"/>
  <c r="BF20" i="3"/>
  <c r="BG20" i="3" s="1"/>
  <c r="BH20" i="3" s="1"/>
  <c r="BF19" i="3"/>
  <c r="BG19" i="3" s="1"/>
  <c r="BH19" i="3" s="1"/>
  <c r="BF18" i="3"/>
  <c r="BG18" i="3" s="1"/>
  <c r="BH18" i="3" s="1"/>
  <c r="BF17" i="3"/>
  <c r="BG17" i="3" s="1"/>
  <c r="BH17" i="3" s="1"/>
  <c r="BF16" i="3"/>
  <c r="BG16" i="3" s="1"/>
  <c r="BH16" i="3" s="1"/>
  <c r="BG15" i="3"/>
  <c r="BH15" i="3" s="1"/>
  <c r="BF15" i="3"/>
  <c r="BF14" i="3"/>
  <c r="BG14" i="3" s="1"/>
  <c r="BH14" i="3" s="1"/>
  <c r="BF13" i="3"/>
  <c r="BG13" i="3" s="1"/>
  <c r="BH13" i="3" s="1"/>
  <c r="BF12" i="3"/>
  <c r="BG12" i="3" s="1"/>
  <c r="BH12" i="3" s="1"/>
  <c r="BF11" i="3"/>
  <c r="BG11" i="3" s="1"/>
  <c r="BH11" i="3" s="1"/>
  <c r="BF10" i="3"/>
  <c r="BG10" i="3" s="1"/>
  <c r="BH10" i="3" s="1"/>
  <c r="BF9" i="3"/>
  <c r="BG9" i="3" s="1"/>
  <c r="BH9" i="3" s="1"/>
  <c r="BF8" i="3"/>
  <c r="BG8" i="3" s="1"/>
  <c r="BH8" i="3" s="1"/>
  <c r="BF7" i="3"/>
  <c r="BF27" i="3" l="1"/>
  <c r="BG7" i="3"/>
  <c r="BH7" i="3" s="1"/>
  <c r="BC27" i="3"/>
  <c r="AX27" i="3"/>
  <c r="BB27" i="3"/>
  <c r="AW27" i="3"/>
  <c r="AZ27" i="3"/>
  <c r="AY27" i="3"/>
  <c r="BA26" i="3"/>
  <c r="BB26" i="3" s="1"/>
  <c r="BC26" i="3" s="1"/>
  <c r="BA25" i="3"/>
  <c r="BB25" i="3" s="1"/>
  <c r="BC25" i="3" s="1"/>
  <c r="BA24" i="3"/>
  <c r="BB24" i="3" s="1"/>
  <c r="BC24" i="3" s="1"/>
  <c r="BA23" i="3"/>
  <c r="BB23" i="3" s="1"/>
  <c r="BC23" i="3" s="1"/>
  <c r="BB22" i="3"/>
  <c r="BC22" i="3" s="1"/>
  <c r="BA22" i="3"/>
  <c r="BB21" i="3"/>
  <c r="BC21" i="3" s="1"/>
  <c r="BA21" i="3"/>
  <c r="BA20" i="3"/>
  <c r="BB20" i="3" s="1"/>
  <c r="BC20" i="3" s="1"/>
  <c r="BA19" i="3"/>
  <c r="BB19" i="3" s="1"/>
  <c r="BC19" i="3" s="1"/>
  <c r="BA18" i="3"/>
  <c r="BB18" i="3" s="1"/>
  <c r="BC18" i="3" s="1"/>
  <c r="BA17" i="3"/>
  <c r="BB17" i="3" s="1"/>
  <c r="BC17" i="3" s="1"/>
  <c r="BA16" i="3"/>
  <c r="BB16" i="3" s="1"/>
  <c r="BC16" i="3" s="1"/>
  <c r="BB15" i="3"/>
  <c r="BC15" i="3" s="1"/>
  <c r="BA15" i="3"/>
  <c r="BA14" i="3"/>
  <c r="BB14" i="3" s="1"/>
  <c r="BC14" i="3" s="1"/>
  <c r="BA13" i="3"/>
  <c r="BB13" i="3" s="1"/>
  <c r="BC13" i="3" s="1"/>
  <c r="BA12" i="3"/>
  <c r="BB12" i="3" s="1"/>
  <c r="BC12" i="3" s="1"/>
  <c r="BA11" i="3"/>
  <c r="BB11" i="3" s="1"/>
  <c r="BC11" i="3" s="1"/>
  <c r="BA10" i="3"/>
  <c r="BB10" i="3" s="1"/>
  <c r="BC10" i="3" s="1"/>
  <c r="BB9" i="3"/>
  <c r="BC9" i="3" s="1"/>
  <c r="BA9" i="3"/>
  <c r="BA8" i="3"/>
  <c r="BB8" i="3" s="1"/>
  <c r="BC8" i="3" s="1"/>
  <c r="BA7" i="3"/>
  <c r="BG27" i="3" l="1"/>
  <c r="BH27" i="3" s="1"/>
  <c r="BG30" i="3"/>
  <c r="BH30" i="3" s="1"/>
  <c r="BA27" i="3"/>
  <c r="BB30" i="3" s="1"/>
  <c r="BC30" i="3" s="1"/>
  <c r="BB7" i="3"/>
  <c r="BC7" i="3" s="1"/>
  <c r="AN30" i="3"/>
  <c r="AU27" i="3" l="1"/>
  <c r="AT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V7" i="3"/>
  <c r="AN22" i="3"/>
  <c r="AP27" i="3"/>
  <c r="AO27" i="3"/>
  <c r="AQ26" i="3"/>
  <c r="AQ25" i="3"/>
  <c r="AQ24" i="3"/>
  <c r="AR24" i="3" s="1"/>
  <c r="AS24" i="3" s="1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L27" i="3"/>
  <c r="AK27" i="3"/>
  <c r="AM26" i="3"/>
  <c r="AN26" i="3" s="1"/>
  <c r="AM25" i="3"/>
  <c r="AN25" i="3" s="1"/>
  <c r="AM23" i="3"/>
  <c r="AM21" i="3"/>
  <c r="AM20" i="3"/>
  <c r="AN20" i="3" s="1"/>
  <c r="AM19" i="3"/>
  <c r="AM18" i="3"/>
  <c r="AM17" i="3"/>
  <c r="AM16" i="3"/>
  <c r="AN16" i="3" s="1"/>
  <c r="AN15" i="3"/>
  <c r="AM14" i="3"/>
  <c r="AN14" i="3" s="1"/>
  <c r="AM13" i="3"/>
  <c r="AN13" i="3" s="1"/>
  <c r="AM12" i="3"/>
  <c r="AM11" i="3"/>
  <c r="AM10" i="3"/>
  <c r="AN10" i="3" s="1"/>
  <c r="AM9" i="3"/>
  <c r="AN8" i="3"/>
  <c r="AM7" i="3"/>
  <c r="AN7" i="3" s="1"/>
  <c r="AG27" i="3"/>
  <c r="AF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W11" i="3" l="1"/>
  <c r="AX11" i="3" s="1"/>
  <c r="AW19" i="3"/>
  <c r="AX19" i="3" s="1"/>
  <c r="AW14" i="3"/>
  <c r="AX14" i="3" s="1"/>
  <c r="AW24" i="3"/>
  <c r="AX24" i="3" s="1"/>
  <c r="AV27" i="3"/>
  <c r="AR23" i="3"/>
  <c r="AS23" i="3" s="1"/>
  <c r="AR12" i="3"/>
  <c r="AS12" i="3" s="1"/>
  <c r="AR18" i="3"/>
  <c r="AS18" i="3" s="1"/>
  <c r="AR9" i="3"/>
  <c r="AS9" i="3" s="1"/>
  <c r="AR21" i="3"/>
  <c r="AS21" i="3" s="1"/>
  <c r="AR11" i="3"/>
  <c r="AS11" i="3" s="1"/>
  <c r="AR17" i="3"/>
  <c r="AS17" i="3" s="1"/>
  <c r="AR19" i="3"/>
  <c r="AS19" i="3" s="1"/>
  <c r="AN19" i="3"/>
  <c r="AN18" i="3"/>
  <c r="AN17" i="3"/>
  <c r="AR16" i="3"/>
  <c r="AS16" i="3" s="1"/>
  <c r="AN24" i="3"/>
  <c r="AN12" i="3"/>
  <c r="AN23" i="3"/>
  <c r="AN11" i="3"/>
  <c r="AN21" i="3"/>
  <c r="AN9" i="3"/>
  <c r="AR10" i="3"/>
  <c r="AS10" i="3" s="1"/>
  <c r="AR22" i="3"/>
  <c r="AR25" i="3"/>
  <c r="AS25" i="3" s="1"/>
  <c r="AR14" i="3"/>
  <c r="AS14" i="3" s="1"/>
  <c r="AR26" i="3"/>
  <c r="AS26" i="3" s="1"/>
  <c r="AR13" i="3"/>
  <c r="AS13" i="3" s="1"/>
  <c r="AR15" i="3"/>
  <c r="AS15" i="3" s="1"/>
  <c r="AR7" i="3"/>
  <c r="AW7" i="3" s="1"/>
  <c r="AR8" i="3"/>
  <c r="AS8" i="3" s="1"/>
  <c r="AR20" i="3"/>
  <c r="AS20" i="3" s="1"/>
  <c r="AM27" i="3"/>
  <c r="AQ27" i="3"/>
  <c r="AQ29" i="3" s="1"/>
  <c r="AH27" i="3"/>
  <c r="AB27" i="3"/>
  <c r="AA27" i="3"/>
  <c r="W27" i="3"/>
  <c r="V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W13" i="3" l="1"/>
  <c r="AX13" i="3" s="1"/>
  <c r="AW23" i="3"/>
  <c r="AX23" i="3" s="1"/>
  <c r="AW12" i="3"/>
  <c r="AX12" i="3" s="1"/>
  <c r="AW18" i="3"/>
  <c r="AX18" i="3" s="1"/>
  <c r="AS22" i="3"/>
  <c r="AW22" i="3"/>
  <c r="AX22" i="3" s="1"/>
  <c r="AW17" i="3"/>
  <c r="AX17" i="3" s="1"/>
  <c r="AW10" i="3"/>
  <c r="AX10" i="3" s="1"/>
  <c r="AW26" i="3"/>
  <c r="AX26" i="3" s="1"/>
  <c r="AW21" i="3"/>
  <c r="AX21" i="3" s="1"/>
  <c r="AW16" i="3"/>
  <c r="AX16" i="3" s="1"/>
  <c r="AW9" i="3"/>
  <c r="AX9" i="3" s="1"/>
  <c r="AW25" i="3"/>
  <c r="AX25" i="3" s="1"/>
  <c r="AW20" i="3"/>
  <c r="AX20" i="3" s="1"/>
  <c r="AW15" i="3"/>
  <c r="AX15" i="3" s="1"/>
  <c r="AW8" i="3"/>
  <c r="AX8" i="3" s="1"/>
  <c r="AX7" i="3"/>
  <c r="AR27" i="3"/>
  <c r="AR29" i="3" s="1"/>
  <c r="AS29" i="3" s="1"/>
  <c r="AS7" i="3"/>
  <c r="AC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27" i="3" l="1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R27" i="3"/>
  <c r="Q27" i="3"/>
  <c r="S2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7" i="3"/>
  <c r="M27" i="3"/>
  <c r="L27" i="3"/>
  <c r="N27" i="3" l="1"/>
  <c r="H27" i="3"/>
  <c r="G27" i="3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7" i="3"/>
  <c r="J7" i="3" s="1"/>
  <c r="K14" i="3" l="1"/>
  <c r="O14" i="3"/>
  <c r="K7" i="3"/>
  <c r="O7" i="3"/>
  <c r="J27" i="3"/>
  <c r="K12" i="3"/>
  <c r="O12" i="3"/>
  <c r="K11" i="3"/>
  <c r="O11" i="3"/>
  <c r="K15" i="3"/>
  <c r="O15" i="3"/>
  <c r="K10" i="3"/>
  <c r="O10" i="3"/>
  <c r="K16" i="3"/>
  <c r="O16" i="3"/>
  <c r="K9" i="3"/>
  <c r="O9" i="3"/>
  <c r="K24" i="3"/>
  <c r="O24" i="3"/>
  <c r="K8" i="3"/>
  <c r="O8" i="3"/>
  <c r="K25" i="3"/>
  <c r="O25" i="3"/>
  <c r="K22" i="3"/>
  <c r="O22" i="3"/>
  <c r="K19" i="3"/>
  <c r="O19" i="3"/>
  <c r="K26" i="3"/>
  <c r="O26" i="3"/>
  <c r="K21" i="3"/>
  <c r="O21" i="3"/>
  <c r="K18" i="3"/>
  <c r="O18" i="3"/>
  <c r="K13" i="3"/>
  <c r="O13" i="3"/>
  <c r="K23" i="3"/>
  <c r="O23" i="3"/>
  <c r="K20" i="3"/>
  <c r="O20" i="3"/>
  <c r="K17" i="3"/>
  <c r="O17" i="3"/>
  <c r="I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K27" i="3" l="1"/>
  <c r="P15" i="3"/>
  <c r="T15" i="3"/>
  <c r="T11" i="3"/>
  <c r="P11" i="3"/>
  <c r="T25" i="3"/>
  <c r="P25" i="3"/>
  <c r="P12" i="3"/>
  <c r="T12" i="3"/>
  <c r="P18" i="3"/>
  <c r="T18" i="3"/>
  <c r="T13" i="3"/>
  <c r="P13" i="3"/>
  <c r="T8" i="3"/>
  <c r="P8" i="3"/>
  <c r="T17" i="3"/>
  <c r="P17" i="3"/>
  <c r="P26" i="3"/>
  <c r="T26" i="3"/>
  <c r="P9" i="3"/>
  <c r="T9" i="3"/>
  <c r="O27" i="3"/>
  <c r="T7" i="3"/>
  <c r="P7" i="3"/>
  <c r="T20" i="3"/>
  <c r="P20" i="3"/>
  <c r="T19" i="3"/>
  <c r="P19" i="3"/>
  <c r="T16" i="3"/>
  <c r="P16" i="3"/>
  <c r="T21" i="3"/>
  <c r="P21" i="3"/>
  <c r="T14" i="3"/>
  <c r="P14" i="3"/>
  <c r="T24" i="3"/>
  <c r="P24" i="3"/>
  <c r="T23" i="3"/>
  <c r="P23" i="3"/>
  <c r="T22" i="3"/>
  <c r="P22" i="3"/>
  <c r="P10" i="3"/>
  <c r="T10" i="3"/>
  <c r="F27" i="3"/>
  <c r="P27" i="3" l="1"/>
  <c r="U12" i="3"/>
  <c r="Y12" i="3"/>
  <c r="U26" i="3"/>
  <c r="Y26" i="3"/>
  <c r="U23" i="3"/>
  <c r="Y23" i="3"/>
  <c r="Y7" i="3"/>
  <c r="T27" i="3"/>
  <c r="U7" i="3"/>
  <c r="U25" i="3"/>
  <c r="Y25" i="3"/>
  <c r="U20" i="3"/>
  <c r="Y20" i="3"/>
  <c r="U16" i="3"/>
  <c r="Y16" i="3"/>
  <c r="U18" i="3"/>
  <c r="Y18" i="3"/>
  <c r="U9" i="3"/>
  <c r="Y9" i="3"/>
  <c r="Y21" i="3"/>
  <c r="U21" i="3"/>
  <c r="U10" i="3"/>
  <c r="Y10" i="3"/>
  <c r="U17" i="3"/>
  <c r="Y17" i="3"/>
  <c r="U11" i="3"/>
  <c r="Y11" i="3"/>
  <c r="Y13" i="3"/>
  <c r="U13" i="3"/>
  <c r="U22" i="3"/>
  <c r="Y22" i="3"/>
  <c r="U15" i="3"/>
  <c r="Y15" i="3"/>
  <c r="U24" i="3"/>
  <c r="Y24" i="3"/>
  <c r="U14" i="3"/>
  <c r="Y14" i="3"/>
  <c r="U19" i="3"/>
  <c r="Y19" i="3"/>
  <c r="U8" i="3"/>
  <c r="Y8" i="3"/>
  <c r="U27" i="3" l="1"/>
  <c r="Z18" i="3"/>
  <c r="AD18" i="3"/>
  <c r="AI18" i="3" s="1"/>
  <c r="Z15" i="3"/>
  <c r="AD15" i="3"/>
  <c r="AI15" i="3" s="1"/>
  <c r="Y27" i="3"/>
  <c r="AD7" i="3"/>
  <c r="Z7" i="3"/>
  <c r="Z8" i="3"/>
  <c r="AD8" i="3"/>
  <c r="AI8" i="3" s="1"/>
  <c r="Z26" i="3"/>
  <c r="AD26" i="3"/>
  <c r="AI26" i="3" s="1"/>
  <c r="Z24" i="3"/>
  <c r="AD24" i="3"/>
  <c r="AI24" i="3" s="1"/>
  <c r="Z21" i="3"/>
  <c r="AD21" i="3"/>
  <c r="AI21" i="3" s="1"/>
  <c r="Z9" i="3"/>
  <c r="AD9" i="3"/>
  <c r="AI9" i="3" s="1"/>
  <c r="Z16" i="3"/>
  <c r="AD16" i="3"/>
  <c r="AI16" i="3" s="1"/>
  <c r="Z23" i="3"/>
  <c r="AD23" i="3"/>
  <c r="AI23" i="3" s="1"/>
  <c r="Z13" i="3"/>
  <c r="AD13" i="3"/>
  <c r="AI13" i="3" s="1"/>
  <c r="Z19" i="3"/>
  <c r="AD19" i="3"/>
  <c r="AI19" i="3" s="1"/>
  <c r="Z12" i="3"/>
  <c r="AD12" i="3"/>
  <c r="AI12" i="3" s="1"/>
  <c r="Z10" i="3"/>
  <c r="AD10" i="3"/>
  <c r="AI10" i="3" s="1"/>
  <c r="Z22" i="3"/>
  <c r="AD22" i="3"/>
  <c r="AI22" i="3" s="1"/>
  <c r="Z11" i="3"/>
  <c r="AD11" i="3"/>
  <c r="AI11" i="3" s="1"/>
  <c r="Z17" i="3"/>
  <c r="AD17" i="3"/>
  <c r="AI17" i="3" s="1"/>
  <c r="Z20" i="3"/>
  <c r="AD20" i="3"/>
  <c r="AI20" i="3" s="1"/>
  <c r="Z25" i="3"/>
  <c r="AD25" i="3"/>
  <c r="AI25" i="3" s="1"/>
  <c r="Z14" i="3"/>
  <c r="AD14" i="3"/>
  <c r="AI14" i="3" s="1"/>
  <c r="AE23" i="3" l="1"/>
  <c r="AE8" i="3"/>
  <c r="AE16" i="3"/>
  <c r="AE13" i="3"/>
  <c r="AI7" i="3"/>
  <c r="AI27" i="3" s="1"/>
  <c r="AD27" i="3"/>
  <c r="AE7" i="3"/>
  <c r="AE10" i="3"/>
  <c r="AE9" i="3"/>
  <c r="AE15" i="3"/>
  <c r="AE25" i="3"/>
  <c r="AE11" i="3"/>
  <c r="AE22" i="3"/>
  <c r="AE12" i="3"/>
  <c r="AE18" i="3"/>
  <c r="AE26" i="3"/>
  <c r="AE24" i="3"/>
  <c r="AE17" i="3"/>
  <c r="Z27" i="3"/>
  <c r="AE14" i="3"/>
  <c r="AE21" i="3"/>
  <c r="AE20" i="3"/>
  <c r="AE19" i="3"/>
  <c r="AM30" i="3" l="1"/>
  <c r="AR30" i="3" s="1"/>
  <c r="AJ22" i="3"/>
  <c r="AJ14" i="3"/>
  <c r="AJ17" i="3"/>
  <c r="AJ13" i="3"/>
  <c r="AJ11" i="3"/>
  <c r="AJ24" i="3"/>
  <c r="AJ25" i="3"/>
  <c r="AJ19" i="3"/>
  <c r="AJ16" i="3"/>
  <c r="AJ15" i="3"/>
  <c r="AJ26" i="3"/>
  <c r="AJ20" i="3"/>
  <c r="AJ8" i="3"/>
  <c r="AJ9" i="3"/>
  <c r="AJ18" i="3"/>
  <c r="AJ21" i="3"/>
  <c r="AJ23" i="3"/>
  <c r="AJ12" i="3"/>
  <c r="AJ10" i="3"/>
  <c r="AJ7" i="3"/>
  <c r="AE27" i="3"/>
  <c r="AS30" i="3" l="1"/>
  <c r="AW30" i="3"/>
  <c r="AX30" i="3" s="1"/>
  <c r="AJ27" i="3"/>
  <c r="AN27" i="3"/>
</calcChain>
</file>

<file path=xl/sharedStrings.xml><?xml version="1.0" encoding="utf-8"?>
<sst xmlns="http://schemas.openxmlformats.org/spreadsheetml/2006/main" count="142" uniqueCount="63">
  <si>
    <t>LOCALIDAD</t>
  </si>
  <si>
    <t>Antonio Nariño</t>
  </si>
  <si>
    <t>Barrios Unidos</t>
  </si>
  <si>
    <t>Bosa</t>
  </si>
  <si>
    <t>Chapinero</t>
  </si>
  <si>
    <t>Ciudad Bolívar</t>
  </si>
  <si>
    <t>Engativá</t>
  </si>
  <si>
    <t>Fontibón</t>
  </si>
  <si>
    <t>Kennedy</t>
  </si>
  <si>
    <t>La Candelaria</t>
  </si>
  <si>
    <t>Los Mártires</t>
  </si>
  <si>
    <t>Puente Aranda</t>
  </si>
  <si>
    <t>Rafael Uribe</t>
  </si>
  <si>
    <t>San Cristóbal</t>
  </si>
  <si>
    <t xml:space="preserve">Santafé </t>
  </si>
  <si>
    <t>Suba</t>
  </si>
  <si>
    <t>Sumapaz</t>
  </si>
  <si>
    <t>Teusaquillo</t>
  </si>
  <si>
    <t>Tunjuelito</t>
  </si>
  <si>
    <t>Usaquén</t>
  </si>
  <si>
    <t>Usme</t>
  </si>
  <si>
    <t>Por cambio de tecnología
HID a LED</t>
  </si>
  <si>
    <t>Indicador del PDD</t>
  </si>
  <si>
    <t>Número de luminarias modernizadas en el Distrito Capital</t>
  </si>
  <si>
    <t>Código Meta del PDD</t>
  </si>
  <si>
    <t>Aumentar en un 25% la modernizacion a Tecnología  Led del parque lumínico distrital compuesto por un total de 356.000  luminarias.</t>
  </si>
  <si>
    <t>JUNIO 2020</t>
  </si>
  <si>
    <t>MODERNIZACIÓN A LED DEL SISTEMA DE ALUMBRADO PÚBLICO DE BOGOTÁ D.C.</t>
  </si>
  <si>
    <r>
      <t xml:space="preserve">Elaboró : </t>
    </r>
    <r>
      <rPr>
        <b/>
        <sz val="10"/>
        <rFont val="Cambria"/>
        <family val="1"/>
      </rPr>
      <t xml:space="preserve">Adrián Herazo
Subdireccion de Servicios Funerarios y Alumbrado Público - UAESP
Fuente de Información:
</t>
    </r>
    <r>
      <rPr>
        <sz val="10"/>
        <rFont val="Cambria"/>
        <family val="1"/>
      </rPr>
      <t>Base de datos de infraestructura de AP del operador  ENEL-CODENSA - Tabla de ingresos mensuales.
Campos utilizados: MUN_NOM (Localidades); TEC (Tecnología de la luminaria); DNI_CD (prefijos MO "Modernización" y EX "Expansión")</t>
    </r>
  </si>
  <si>
    <t>Totales</t>
  </si>
  <si>
    <t>JULIO 2020</t>
  </si>
  <si>
    <t>AGOSTO 2020</t>
  </si>
  <si>
    <t>SEPTIEMBRE 2020</t>
  </si>
  <si>
    <t>OCTUBRE 2020</t>
  </si>
  <si>
    <t>NOVIEMBRE 2020</t>
  </si>
  <si>
    <t>DICIEMBRE 2020</t>
  </si>
  <si>
    <t>Total
Mes</t>
  </si>
  <si>
    <t>Total
Acum</t>
  </si>
  <si>
    <t>Por Expansiones del SALP</t>
  </si>
  <si>
    <t>Metas por Periodo</t>
  </si>
  <si>
    <t>Jun-Dic 2020</t>
  </si>
  <si>
    <t>Año 2021</t>
  </si>
  <si>
    <t>Ene-Jun 2024</t>
  </si>
  <si>
    <t>Año 2023</t>
  </si>
  <si>
    <t>Año 2022</t>
  </si>
  <si>
    <t>% Acumulado Respecto meta del Periodo</t>
  </si>
  <si>
    <r>
      <rPr>
        <i/>
        <sz val="9"/>
        <color theme="1"/>
        <rFont val="Cambria"/>
        <family val="1"/>
      </rPr>
      <t xml:space="preserve">La modernización a LED del Sistema de Alumbrado Público de Bogotá D.C tiene por objeto mejorar las condiciones de iluminación, mejorando la percepción de seguridad a los ciudadanos, respetando el entorno urbano, contribuyendo con el uso racional y eficiente de la energía, cuidando el medio ambiente y mejorando la calidad de vida de todos los habitantes de Bogotá. Su implementación es también un camino hacia una reducción del costo de la energía utilizada y una forma de contribuir a disponer de excedentes para un mejor uso y distribución de los recursos energéticos. Al utilizar menos combustibles para hacer las mismas actividades reducimos las emisiones de gases de efecto invernadero, preservamos nuestros recursos y disminuimos los gastos en energía.
</t>
    </r>
    <r>
      <rPr>
        <b/>
        <sz val="9"/>
        <color rgb="FF00B050"/>
        <rFont val="Cambria"/>
        <family val="1"/>
      </rPr>
      <t>TERMINOLOGÍA</t>
    </r>
    <r>
      <rPr>
        <b/>
        <sz val="9"/>
        <color theme="1"/>
        <rFont val="Cambria"/>
        <family val="1"/>
      </rPr>
      <t xml:space="preserve">
Sistema de alumbrado público (SALP)</t>
    </r>
    <r>
      <rPr>
        <sz val="9"/>
        <color theme="1"/>
        <rFont val="Cambria"/>
        <family val="1"/>
      </rPr>
      <t xml:space="preserve">:
De acuerdo con el Decreto 943 de 2018, un Sistema de Alumbrado Público - SALP, comprende el conjunto de luminarias, redes eléctricas, transformadores y postes de uso exclusivo, los desarrollos tecnológicos asociados al servicio de alumbrado público, y en general todos los equipos necesarios para la prestación del servicio de alumbrado público que no forman parte del sistema de distribución de energía eléctrica.
</t>
    </r>
    <r>
      <rPr>
        <b/>
        <sz val="9"/>
        <color theme="1"/>
        <rFont val="Cambria"/>
        <family val="1"/>
      </rPr>
      <t>Luminaria</t>
    </r>
    <r>
      <rPr>
        <sz val="9"/>
        <color theme="1"/>
        <rFont val="Cambria"/>
        <family val="1"/>
      </rPr>
      <t xml:space="preserve">:
Conjunto de elementos para distribuir, filtrar, controlar, transformar y dirigir la luz emitida por la bombilla, incluye todos los accesorios mecánicos, ópticos y eléctricos indispensables para el soporte, protección de las bombillas y su conexión a la fuente de alimentación.
</t>
    </r>
    <r>
      <rPr>
        <b/>
        <sz val="9"/>
        <color theme="1"/>
        <rFont val="Cambria"/>
        <family val="1"/>
      </rPr>
      <t>Tipos de bombillas para alumbrado público</t>
    </r>
    <r>
      <rPr>
        <sz val="9"/>
        <color theme="1"/>
        <rFont val="Cambria"/>
        <family val="1"/>
      </rPr>
      <t>:
Tecnología Alta Intensidad de Descarga (</t>
    </r>
    <r>
      <rPr>
        <b/>
        <sz val="9"/>
        <color theme="1"/>
        <rFont val="Cambria"/>
        <family val="1"/>
      </rPr>
      <t>HID</t>
    </r>
    <r>
      <rPr>
        <sz val="9"/>
        <color theme="1"/>
        <rFont val="Cambria"/>
        <family val="1"/>
      </rPr>
      <t xml:space="preserve"> High Intensity Discharge), se encuentran las que utilizan:
• Bombilla de vapor de sodio a alta presión (</t>
    </r>
    <r>
      <rPr>
        <b/>
        <sz val="9"/>
        <color theme="1"/>
        <rFont val="Cambria"/>
        <family val="1"/>
      </rPr>
      <t>Na</t>
    </r>
    <r>
      <rPr>
        <sz val="9"/>
        <color theme="1"/>
        <rFont val="Cambria"/>
        <family val="1"/>
      </rPr>
      <t>).
• Bombilla de metal-halide (halogenuros metálicos) (</t>
    </r>
    <r>
      <rPr>
        <b/>
        <sz val="9"/>
        <color theme="1"/>
        <rFont val="Cambria"/>
        <family val="1"/>
      </rPr>
      <t>Mh</t>
    </r>
    <r>
      <rPr>
        <sz val="9"/>
        <color theme="1"/>
        <rFont val="Cambria"/>
        <family val="1"/>
      </rPr>
      <t>).
Tecnología Diodos Emisores de Luz (</t>
    </r>
    <r>
      <rPr>
        <b/>
        <sz val="9"/>
        <color theme="1"/>
        <rFont val="Cambria"/>
        <family val="1"/>
      </rPr>
      <t>LED</t>
    </r>
    <r>
      <rPr>
        <sz val="9"/>
        <color theme="1"/>
        <rFont val="Cambria"/>
        <family val="1"/>
      </rPr>
      <t xml:space="preserve"> Light Emitting Diode), los más comunes en alumbrado público:
LED SMD - Dispositivo de montaje superficial o Surface Mounted Device
LED COB - Chip en la placa o Chip on Board
</t>
    </r>
    <r>
      <rPr>
        <b/>
        <sz val="9"/>
        <color theme="1"/>
        <rFont val="Cambria"/>
        <family val="1"/>
      </rPr>
      <t>Expansiones del SALP</t>
    </r>
    <r>
      <rPr>
        <sz val="9"/>
        <color theme="1"/>
        <rFont val="Cambria"/>
        <family val="1"/>
      </rPr>
      <t xml:space="preserve">: Todo infraestructura nueva que se incorpora o construye en el Sistema de Alumbrado Público.
</t>
    </r>
    <r>
      <rPr>
        <b/>
        <sz val="9"/>
        <color theme="1"/>
        <rFont val="Cambria"/>
        <family val="1"/>
      </rPr>
      <t>Modernización del SALP</t>
    </r>
    <r>
      <rPr>
        <sz val="9"/>
        <color theme="1"/>
        <rFont val="Cambria"/>
        <family val="1"/>
      </rPr>
      <t>: Es el proceso de cambio de una tecnología a otra mas moderna o actualizada, en el Sistema de Alumbrado Público.</t>
    </r>
  </si>
  <si>
    <t>ENERO 2021</t>
  </si>
  <si>
    <t>FEBRERO 2021</t>
  </si>
  <si>
    <t>Meta 2021:</t>
  </si>
  <si>
    <t>Total
Periodo
2021</t>
  </si>
  <si>
    <t>% Acumulado Respecto meta del Periodo (23258)</t>
  </si>
  <si>
    <t>Total Mes</t>
  </si>
  <si>
    <t xml:space="preserve">Total Acum. Modernización </t>
  </si>
  <si>
    <t>Ajuste:</t>
  </si>
  <si>
    <r>
      <t>Por proceso de autocontrol se detecta error en el valor total de luminarias modernizadas a LED, reportadas a corte de diciembre 2020 (</t>
    </r>
    <r>
      <rPr>
        <sz val="12"/>
        <color rgb="FFFF0000"/>
        <rFont val="Cambria"/>
        <family val="1"/>
      </rPr>
      <t>8076</t>
    </r>
    <r>
      <rPr>
        <sz val="12"/>
        <color theme="1"/>
        <rFont val="Cambria"/>
        <family val="1"/>
      </rPr>
      <t>), en una diferencia de 600 luminarias; por lo anterior se ajusta sumando el valor de la diferencia al reporte del mes de febrero de 2021 y así mismo se ajusta los valores de enero de 2021.</t>
    </r>
  </si>
  <si>
    <t>--</t>
  </si>
  <si>
    <t>MARZO 2021</t>
  </si>
  <si>
    <t>⇒</t>
  </si>
  <si>
    <t>Acum. Modernización Meta PDD</t>
  </si>
  <si>
    <t>Acum. Modern Meta PDD</t>
  </si>
  <si>
    <t>ABRIL 2021</t>
  </si>
  <si>
    <t>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</si>
</sst>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11"/>
      <color theme="1"/>
      <name val="Arial"/>
      <family val="2"/>
    </font>
    <font>
      <i/>
      <sz val="10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sz val="9"/>
      <color theme="1"/>
      <name val="Cambria"/>
      <family val="1"/>
    </font>
    <font>
      <i/>
      <sz val="9"/>
      <color theme="1"/>
      <name val="Cambria"/>
      <family val="1"/>
    </font>
    <font>
      <b/>
      <sz val="9"/>
      <color rgb="FF00B050"/>
      <name val="Cambria"/>
      <family val="1"/>
    </font>
    <font>
      <b/>
      <sz val="9"/>
      <color theme="1"/>
      <name val="Cambria"/>
      <family val="1"/>
    </font>
    <font>
      <b/>
      <sz val="10"/>
      <name val="Cambria"/>
      <family val="1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mbria"/>
      <family val="1"/>
    </font>
    <font>
      <sz val="9"/>
      <name val="Cambria"/>
      <family val="1"/>
    </font>
    <font>
      <b/>
      <sz val="11"/>
      <color theme="1"/>
      <name val="Cambria"/>
      <family val="1"/>
    </font>
    <font>
      <sz val="12"/>
      <color theme="1"/>
      <name val="Cambria"/>
      <family val="1"/>
    </font>
    <font>
      <sz val="12"/>
      <color rgb="FFFF0000"/>
      <name val="Cambria"/>
      <family val="1"/>
    </font>
    <font>
      <b/>
      <i/>
      <sz val="10"/>
      <color theme="1"/>
      <name val="Cambria"/>
      <family val="1"/>
    </font>
    <font>
      <sz val="18"/>
      <color theme="1"/>
      <name val="Cambria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00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/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5" fillId="0" borderId="0"/>
    <xf numFmtId="0" fontId="14" fillId="9" borderId="18" applyNumberFormat="0" applyAlignment="0" applyProtection="0"/>
    <xf numFmtId="0" fontId="15" fillId="10" borderId="0" applyNumberFormat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0" fontId="3" fillId="7" borderId="0" xfId="4" applyFont="1" applyFill="1" applyBorder="1" applyAlignment="1">
      <alignment horizontal="left" vertical="center" wrapText="1"/>
    </xf>
    <xf numFmtId="0" fontId="3" fillId="0" borderId="0" xfId="4" applyFont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vertical="center" wrapText="1"/>
    </xf>
    <xf numFmtId="3" fontId="7" fillId="0" borderId="0" xfId="4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7" fillId="7" borderId="24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3" fontId="14" fillId="9" borderId="27" xfId="5" applyNumberFormat="1" applyBorder="1" applyAlignment="1">
      <alignment horizontal="center" vertical="center" wrapText="1"/>
    </xf>
    <xf numFmtId="0" fontId="7" fillId="0" borderId="11" xfId="4" applyNumberFormat="1" applyFont="1" applyBorder="1" applyAlignment="1">
      <alignment horizontal="center" vertical="center" wrapText="1"/>
    </xf>
    <xf numFmtId="0" fontId="3" fillId="0" borderId="30" xfId="4" applyFont="1" applyFill="1" applyBorder="1" applyAlignment="1">
      <alignment horizontal="center" vertical="center"/>
    </xf>
    <xf numFmtId="0" fontId="7" fillId="7" borderId="30" xfId="4" applyFont="1" applyFill="1" applyBorder="1" applyAlignment="1">
      <alignment horizontal="center" vertical="center" wrapText="1"/>
    </xf>
    <xf numFmtId="0" fontId="3" fillId="7" borderId="30" xfId="4" applyFont="1" applyFill="1" applyBorder="1" applyAlignment="1">
      <alignment horizontal="left" vertical="center" wrapText="1"/>
    </xf>
    <xf numFmtId="0" fontId="3" fillId="0" borderId="30" xfId="4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5" borderId="14" xfId="1" applyNumberFormat="1" applyFont="1" applyFill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10" fontId="16" fillId="10" borderId="12" xfId="6" applyNumberFormat="1" applyFont="1" applyBorder="1" applyAlignment="1">
      <alignment horizontal="center" vertical="center"/>
    </xf>
    <xf numFmtId="0" fontId="4" fillId="8" borderId="17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 wrapText="1"/>
    </xf>
    <xf numFmtId="0" fontId="7" fillId="13" borderId="3" xfId="0" applyNumberFormat="1" applyFont="1" applyFill="1" applyBorder="1" applyAlignment="1">
      <alignment horizontal="center" vertical="center"/>
    </xf>
    <xf numFmtId="10" fontId="7" fillId="13" borderId="9" xfId="2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4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 wrapText="1"/>
    </xf>
    <xf numFmtId="0" fontId="17" fillId="5" borderId="2" xfId="1" applyNumberFormat="1" applyFont="1" applyFill="1" applyBorder="1" applyAlignment="1">
      <alignment horizontal="left" vertical="center" wrapText="1"/>
    </xf>
    <xf numFmtId="10" fontId="7" fillId="13" borderId="2" xfId="2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4" fillId="8" borderId="2" xfId="0" applyNumberFormat="1" applyFont="1" applyFill="1" applyBorder="1" applyAlignment="1">
      <alignment horizontal="center" vertical="center"/>
    </xf>
    <xf numFmtId="10" fontId="16" fillId="10" borderId="2" xfId="6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4" fillId="2" borderId="2" xfId="3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0" fontId="16" fillId="0" borderId="0" xfId="6" applyNumberFormat="1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 wrapText="1"/>
    </xf>
    <xf numFmtId="10" fontId="7" fillId="13" borderId="3" xfId="2" applyNumberFormat="1" applyFont="1" applyFill="1" applyBorder="1" applyAlignment="1">
      <alignment horizontal="center" vertical="center"/>
    </xf>
    <xf numFmtId="10" fontId="16" fillId="10" borderId="17" xfId="6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10" fontId="16" fillId="10" borderId="38" xfId="6" quotePrefix="1" applyNumberFormat="1" applyFont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3" borderId="42" xfId="0" applyNumberFormat="1" applyFont="1" applyFill="1" applyBorder="1" applyAlignment="1">
      <alignment horizontal="center" vertical="center"/>
    </xf>
    <xf numFmtId="0" fontId="4" fillId="13" borderId="43" xfId="0" applyNumberFormat="1" applyFont="1" applyFill="1" applyBorder="1" applyAlignment="1">
      <alignment horizontal="center" vertical="center"/>
    </xf>
    <xf numFmtId="0" fontId="4" fillId="16" borderId="24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10" fontId="16" fillId="0" borderId="45" xfId="6" applyNumberFormat="1" applyFont="1" applyFill="1" applyBorder="1" applyAlignment="1">
      <alignment horizontal="center" vertical="center"/>
    </xf>
    <xf numFmtId="0" fontId="4" fillId="8" borderId="46" xfId="0" applyNumberFormat="1" applyFont="1" applyFill="1" applyBorder="1" applyAlignment="1">
      <alignment horizontal="center" vertical="center"/>
    </xf>
    <xf numFmtId="0" fontId="4" fillId="15" borderId="39" xfId="3" applyFont="1" applyFill="1" applyBorder="1" applyAlignment="1">
      <alignment horizontal="center" vertical="center"/>
    </xf>
    <xf numFmtId="10" fontId="4" fillId="15" borderId="40" xfId="2" applyNumberFormat="1" applyFont="1" applyFill="1" applyBorder="1" applyAlignment="1">
      <alignment horizontal="center" vertical="center"/>
    </xf>
    <xf numFmtId="10" fontId="16" fillId="10" borderId="12" xfId="6" quotePrefix="1" applyNumberFormat="1" applyFont="1" applyBorder="1" applyAlignment="1">
      <alignment horizontal="center" vertical="center"/>
    </xf>
    <xf numFmtId="0" fontId="4" fillId="15" borderId="36" xfId="3" applyFont="1" applyFill="1" applyBorder="1" applyAlignment="1">
      <alignment horizontal="center" vertical="center"/>
    </xf>
    <xf numFmtId="10" fontId="4" fillId="15" borderId="37" xfId="2" applyNumberFormat="1" applyFont="1" applyFill="1" applyBorder="1" applyAlignment="1">
      <alignment horizontal="center" vertical="center"/>
    </xf>
    <xf numFmtId="0" fontId="21" fillId="15" borderId="1" xfId="3" applyFont="1" applyFill="1" applyAlignment="1">
      <alignment horizontal="center" vertical="center" wrapText="1"/>
    </xf>
    <xf numFmtId="3" fontId="22" fillId="0" borderId="30" xfId="4" applyNumberFormat="1" applyFont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right" vertical="center"/>
    </xf>
    <xf numFmtId="0" fontId="18" fillId="18" borderId="21" xfId="0" applyFont="1" applyFill="1" applyBorder="1" applyAlignment="1">
      <alignment horizontal="center" vertical="center"/>
    </xf>
    <xf numFmtId="49" fontId="4" fillId="2" borderId="5" xfId="3" applyNumberFormat="1" applyFont="1" applyBorder="1" applyAlignment="1">
      <alignment horizontal="center" vertical="center"/>
    </xf>
    <xf numFmtId="49" fontId="4" fillId="2" borderId="6" xfId="3" applyNumberFormat="1" applyFont="1" applyBorder="1" applyAlignment="1">
      <alignment horizontal="center" vertical="center"/>
    </xf>
    <xf numFmtId="49" fontId="4" fillId="2" borderId="7" xfId="3" applyNumberFormat="1" applyFont="1" applyBorder="1" applyAlignment="1">
      <alignment horizontal="center" vertical="center"/>
    </xf>
    <xf numFmtId="0" fontId="7" fillId="17" borderId="19" xfId="0" applyFont="1" applyFill="1" applyBorder="1" applyAlignment="1">
      <alignment horizontal="center" vertical="center"/>
    </xf>
    <xf numFmtId="0" fontId="7" fillId="17" borderId="20" xfId="0" applyFont="1" applyFill="1" applyBorder="1" applyAlignment="1">
      <alignment horizontal="center" vertical="center"/>
    </xf>
    <xf numFmtId="0" fontId="7" fillId="17" borderId="47" xfId="0" applyFont="1" applyFill="1" applyBorder="1" applyAlignment="1">
      <alignment horizontal="center" vertical="center"/>
    </xf>
    <xf numFmtId="0" fontId="19" fillId="16" borderId="19" xfId="0" applyFont="1" applyFill="1" applyBorder="1" applyAlignment="1">
      <alignment horizontal="left" vertical="center" wrapText="1"/>
    </xf>
    <xf numFmtId="0" fontId="19" fillId="16" borderId="20" xfId="0" applyFont="1" applyFill="1" applyBorder="1" applyAlignment="1">
      <alignment horizontal="left" vertical="center" wrapText="1"/>
    </xf>
    <xf numFmtId="0" fontId="19" fillId="16" borderId="21" xfId="0" applyFont="1" applyFill="1" applyBorder="1" applyAlignment="1">
      <alignment horizontal="left" vertical="center" wrapText="1"/>
    </xf>
    <xf numFmtId="0" fontId="3" fillId="7" borderId="24" xfId="4" applyFont="1" applyFill="1" applyBorder="1" applyAlignment="1">
      <alignment horizontal="center" vertical="center" wrapText="1"/>
    </xf>
    <xf numFmtId="0" fontId="3" fillId="7" borderId="25" xfId="4" applyFont="1" applyFill="1" applyBorder="1" applyAlignment="1">
      <alignment horizontal="center" vertical="center" wrapText="1"/>
    </xf>
    <xf numFmtId="3" fontId="14" fillId="9" borderId="28" xfId="5" applyNumberFormat="1" applyBorder="1" applyAlignment="1">
      <alignment horizontal="center" vertical="center" wrapText="1"/>
    </xf>
    <xf numFmtId="3" fontId="14" fillId="9" borderId="29" xfId="5" applyNumberFormat="1" applyBorder="1" applyAlignment="1">
      <alignment horizontal="center" vertical="center" wrapText="1"/>
    </xf>
    <xf numFmtId="0" fontId="4" fillId="16" borderId="32" xfId="0" applyNumberFormat="1" applyFont="1" applyFill="1" applyBorder="1" applyAlignment="1">
      <alignment horizontal="right" vertical="center"/>
    </xf>
    <xf numFmtId="0" fontId="4" fillId="16" borderId="24" xfId="0" applyNumberFormat="1" applyFont="1" applyFill="1" applyBorder="1" applyAlignment="1">
      <alignment horizontal="right" vertical="center"/>
    </xf>
    <xf numFmtId="0" fontId="4" fillId="0" borderId="26" xfId="0" applyNumberFormat="1" applyFont="1" applyFill="1" applyBorder="1" applyAlignment="1">
      <alignment horizontal="right" vertical="center"/>
    </xf>
    <xf numFmtId="0" fontId="4" fillId="0" borderId="16" xfId="0" applyNumberFormat="1" applyFont="1" applyFill="1" applyBorder="1" applyAlignment="1">
      <alignment horizontal="right" vertical="center"/>
    </xf>
    <xf numFmtId="0" fontId="8" fillId="2" borderId="19" xfId="3" applyFont="1" applyBorder="1" applyAlignment="1">
      <alignment horizontal="center" vertical="center"/>
    </xf>
    <xf numFmtId="0" fontId="8" fillId="2" borderId="20" xfId="3" applyFont="1" applyBorder="1" applyAlignment="1">
      <alignment horizontal="center" vertical="center"/>
    </xf>
    <xf numFmtId="0" fontId="8" fillId="2" borderId="21" xfId="3" applyFont="1" applyBorder="1" applyAlignment="1">
      <alignment horizontal="center" vertical="center"/>
    </xf>
    <xf numFmtId="0" fontId="9" fillId="0" borderId="32" xfId="0" applyFont="1" applyBorder="1" applyAlignment="1">
      <alignment horizontal="justify" vertical="center" wrapText="1"/>
    </xf>
    <xf numFmtId="0" fontId="9" fillId="0" borderId="24" xfId="0" applyFont="1" applyBorder="1" applyAlignment="1">
      <alignment horizontal="justify" vertical="center" wrapText="1"/>
    </xf>
    <xf numFmtId="0" fontId="9" fillId="0" borderId="25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6" fillId="11" borderId="24" xfId="4" applyFont="1" applyFill="1" applyBorder="1" applyAlignment="1">
      <alignment horizontal="center" vertical="center" wrapText="1"/>
    </xf>
    <xf numFmtId="0" fontId="3" fillId="12" borderId="24" xfId="4" applyFont="1" applyFill="1" applyBorder="1" applyAlignment="1">
      <alignment horizontal="center" vertical="center"/>
    </xf>
    <xf numFmtId="0" fontId="7" fillId="0" borderId="23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22" xfId="4" applyFont="1" applyBorder="1" applyAlignment="1">
      <alignment horizontal="center" vertical="center" wrapText="1"/>
    </xf>
    <xf numFmtId="0" fontId="6" fillId="11" borderId="5" xfId="4" applyFont="1" applyFill="1" applyBorder="1" applyAlignment="1">
      <alignment horizontal="center" vertical="center" wrapText="1"/>
    </xf>
    <xf numFmtId="0" fontId="6" fillId="11" borderId="22" xfId="4" applyFont="1" applyFill="1" applyBorder="1" applyAlignment="1">
      <alignment horizontal="center" vertical="center" wrapText="1"/>
    </xf>
    <xf numFmtId="0" fontId="6" fillId="11" borderId="26" xfId="4" applyFont="1" applyFill="1" applyBorder="1" applyAlignment="1">
      <alignment horizontal="center" vertical="center" wrapText="1"/>
    </xf>
    <xf numFmtId="0" fontId="6" fillId="11" borderId="16" xfId="4" applyFont="1" applyFill="1" applyBorder="1" applyAlignment="1">
      <alignment horizontal="center" vertical="center" wrapText="1"/>
    </xf>
    <xf numFmtId="3" fontId="7" fillId="0" borderId="24" xfId="4" applyNumberFormat="1" applyFont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left" vertical="center" wrapText="1"/>
    </xf>
    <xf numFmtId="0" fontId="3" fillId="5" borderId="35" xfId="0" applyFont="1" applyFill="1" applyBorder="1" applyAlignment="1">
      <alignment horizontal="left" vertical="center" wrapText="1"/>
    </xf>
    <xf numFmtId="49" fontId="12" fillId="2" borderId="2" xfId="3" applyNumberFormat="1" applyFont="1" applyBorder="1" applyAlignment="1">
      <alignment horizontal="center" vertical="center"/>
    </xf>
  </cellXfs>
  <cellStyles count="7">
    <cellStyle name="Énfasis5" xfId="6" builtinId="45"/>
    <cellStyle name="Millares" xfId="1" builtinId="3"/>
    <cellStyle name="Normal" xfId="0" builtinId="0"/>
    <cellStyle name="Normal 2" xfId="4" xr:uid="{193DE054-24B7-48B3-AF7F-C8D8DB732EF9}"/>
    <cellStyle name="Notas" xfId="3" builtinId="10"/>
    <cellStyle name="Porcentaje" xfId="2" builtinId="5"/>
    <cellStyle name="Salida" xfId="5" builtinId="2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8B32-73C3-4F04-A994-703D39408150}">
  <dimension ref="B1:BH33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BH25" sqref="BH25"/>
    </sheetView>
  </sheetViews>
  <sheetFormatPr baseColWidth="10" defaultColWidth="11.5" defaultRowHeight="14" x14ac:dyDescent="0.2"/>
  <cols>
    <col min="1" max="1" width="1.33203125" style="1" customWidth="1"/>
    <col min="2" max="2" width="14.6640625" style="1" bestFit="1" customWidth="1"/>
    <col min="3" max="3" width="10.83203125" style="1" bestFit="1" customWidth="1"/>
    <col min="4" max="4" width="12.33203125" style="1" bestFit="1" customWidth="1"/>
    <col min="5" max="5" width="7.83203125" style="1" customWidth="1"/>
    <col min="6" max="6" width="12.5" style="1" bestFit="1" customWidth="1"/>
    <col min="7" max="7" width="11.5" style="1"/>
    <col min="8" max="8" width="11.83203125" style="1" bestFit="1" customWidth="1"/>
    <col min="9" max="9" width="5.5" style="1" bestFit="1" customWidth="1"/>
    <col min="10" max="10" width="5.83203125" style="1" bestFit="1" customWidth="1"/>
    <col min="11" max="11" width="12.1640625" style="1" customWidth="1"/>
    <col min="12" max="12" width="11.5" style="1"/>
    <col min="13" max="13" width="12.6640625" style="1" bestFit="1" customWidth="1"/>
    <col min="14" max="14" width="5.5" style="1" bestFit="1" customWidth="1"/>
    <col min="15" max="15" width="5.83203125" style="1" bestFit="1" customWidth="1"/>
    <col min="16" max="16" width="12.6640625" style="1" customWidth="1"/>
    <col min="17" max="17" width="11.5" style="1"/>
    <col min="18" max="18" width="11.83203125" style="1" bestFit="1" customWidth="1"/>
    <col min="19" max="19" width="5.5" style="1" bestFit="1" customWidth="1"/>
    <col min="20" max="20" width="6.5" style="1" customWidth="1"/>
    <col min="21" max="21" width="12.5" style="1" customWidth="1"/>
    <col min="22" max="22" width="11.5" style="1"/>
    <col min="23" max="23" width="11.83203125" style="1" bestFit="1" customWidth="1"/>
    <col min="24" max="24" width="5.5" style="1" bestFit="1" customWidth="1"/>
    <col min="25" max="25" width="6.6640625" style="1" customWidth="1"/>
    <col min="26" max="26" width="13.1640625" style="1" customWidth="1"/>
    <col min="27" max="27" width="11.5" style="1"/>
    <col min="28" max="28" width="11.83203125" style="1" bestFit="1" customWidth="1"/>
    <col min="29" max="29" width="5.1640625" style="1" bestFit="1" customWidth="1"/>
    <col min="30" max="30" width="5.83203125" style="1" bestFit="1" customWidth="1"/>
    <col min="31" max="31" width="12.6640625" style="1" customWidth="1"/>
    <col min="32" max="32" width="11.5" style="1"/>
    <col min="33" max="33" width="11.83203125" style="1" bestFit="1" customWidth="1"/>
    <col min="34" max="34" width="5.6640625" style="1" customWidth="1"/>
    <col min="35" max="35" width="5.83203125" style="1" bestFit="1" customWidth="1"/>
    <col min="36" max="36" width="12.5" style="1" customWidth="1"/>
    <col min="37" max="37" width="10.83203125" style="1" bestFit="1" customWidth="1"/>
    <col min="38" max="38" width="11.6640625" style="1" bestFit="1" customWidth="1"/>
    <col min="39" max="39" width="5.5" style="1" bestFit="1" customWidth="1"/>
    <col min="40" max="40" width="11.5" style="1"/>
    <col min="41" max="41" width="10.83203125" style="1" bestFit="1" customWidth="1"/>
    <col min="42" max="42" width="11.6640625" style="1" bestFit="1" customWidth="1"/>
    <col min="43" max="43" width="5.33203125" style="1" bestFit="1" customWidth="1"/>
    <col min="44" max="44" width="8.33203125" style="1" customWidth="1"/>
    <col min="45" max="45" width="11.6640625" style="1" bestFit="1" customWidth="1"/>
    <col min="46" max="46" width="10.83203125" style="1" bestFit="1" customWidth="1"/>
    <col min="47" max="47" width="11.6640625" style="1" bestFit="1" customWidth="1"/>
    <col min="48" max="48" width="5.33203125" style="1" bestFit="1" customWidth="1"/>
    <col min="49" max="49" width="8.33203125" style="1" customWidth="1"/>
    <col min="50" max="50" width="11.6640625" style="1" bestFit="1" customWidth="1"/>
    <col min="51" max="51" width="10.83203125" style="1" bestFit="1" customWidth="1"/>
    <col min="52" max="52" width="11.6640625" style="1" bestFit="1" customWidth="1"/>
    <col min="53" max="53" width="5.33203125" style="1" bestFit="1" customWidth="1"/>
    <col min="54" max="54" width="8.33203125" style="1" customWidth="1"/>
    <col min="55" max="55" width="11.6640625" style="1" bestFit="1" customWidth="1"/>
    <col min="56" max="56" width="10.6640625" style="1" customWidth="1"/>
    <col min="57" max="57" width="12.5" style="1" customWidth="1"/>
    <col min="58" max="58" width="5.6640625" style="1" customWidth="1"/>
    <col min="59" max="16384" width="11.5" style="1"/>
  </cols>
  <sheetData>
    <row r="1" spans="2:60" ht="17.25" customHeight="1" thickBot="1" x14ac:dyDescent="0.25">
      <c r="B1" s="92" t="s">
        <v>27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4"/>
    </row>
    <row r="2" spans="2:60" ht="18" customHeight="1" thickBot="1" x14ac:dyDescent="0.25">
      <c r="B2" s="109" t="s">
        <v>22</v>
      </c>
      <c r="C2" s="110"/>
      <c r="D2" s="106" t="s">
        <v>23</v>
      </c>
      <c r="E2" s="107"/>
      <c r="F2" s="107"/>
      <c r="G2" s="107"/>
      <c r="H2" s="108"/>
      <c r="I2" s="113">
        <v>89000</v>
      </c>
      <c r="J2" s="113"/>
      <c r="K2" s="104" t="s">
        <v>24</v>
      </c>
      <c r="L2" s="105"/>
      <c r="M2" s="14">
        <v>335</v>
      </c>
      <c r="N2" s="84" t="s">
        <v>25</v>
      </c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5"/>
    </row>
    <row r="3" spans="2:60" ht="18" customHeight="1" thickBot="1" x14ac:dyDescent="0.25">
      <c r="B3" s="111" t="s">
        <v>39</v>
      </c>
      <c r="C3" s="112"/>
      <c r="D3" s="15" t="s">
        <v>40</v>
      </c>
      <c r="E3" s="16">
        <v>10000</v>
      </c>
      <c r="F3" s="17" t="s">
        <v>41</v>
      </c>
      <c r="G3" s="16">
        <v>23258</v>
      </c>
      <c r="H3" s="17" t="s">
        <v>44</v>
      </c>
      <c r="I3" s="86">
        <v>21333</v>
      </c>
      <c r="J3" s="87"/>
      <c r="K3" s="17" t="s">
        <v>43</v>
      </c>
      <c r="L3" s="16">
        <v>21333</v>
      </c>
      <c r="M3" s="17" t="s">
        <v>42</v>
      </c>
      <c r="N3" s="86">
        <v>15000</v>
      </c>
      <c r="O3" s="87"/>
      <c r="P3" s="72" t="s">
        <v>58</v>
      </c>
      <c r="Q3" s="71">
        <v>89000</v>
      </c>
      <c r="R3" s="18"/>
      <c r="S3" s="19"/>
      <c r="T3" s="20"/>
      <c r="U3" s="20"/>
      <c r="V3" s="21"/>
      <c r="W3" s="21"/>
      <c r="X3" s="21"/>
      <c r="Y3" s="21"/>
      <c r="Z3" s="22"/>
      <c r="AK3" s="55"/>
      <c r="AL3" s="56"/>
      <c r="AO3" s="73" t="s">
        <v>49</v>
      </c>
      <c r="AP3" s="74">
        <v>23258</v>
      </c>
    </row>
    <row r="4" spans="2:60" ht="3" customHeight="1" thickBot="1" x14ac:dyDescent="0.25">
      <c r="B4" s="4"/>
      <c r="C4" s="5"/>
      <c r="D4" s="5"/>
      <c r="E4" s="6"/>
      <c r="F4" s="7"/>
      <c r="G4" s="8"/>
      <c r="H4" s="9"/>
      <c r="I4" s="2"/>
      <c r="J4" s="2"/>
      <c r="K4" s="3"/>
      <c r="L4" s="3"/>
      <c r="M4" s="3"/>
      <c r="N4" s="3"/>
      <c r="O4" s="3"/>
    </row>
    <row r="5" spans="2:60" ht="15" thickBot="1" x14ac:dyDescent="0.25">
      <c r="B5" s="23"/>
      <c r="C5" s="75" t="s">
        <v>26</v>
      </c>
      <c r="D5" s="76"/>
      <c r="E5" s="76"/>
      <c r="F5" s="77"/>
      <c r="G5" s="75" t="s">
        <v>30</v>
      </c>
      <c r="H5" s="76"/>
      <c r="I5" s="76"/>
      <c r="J5" s="76"/>
      <c r="K5" s="77"/>
      <c r="L5" s="76" t="s">
        <v>31</v>
      </c>
      <c r="M5" s="76"/>
      <c r="N5" s="76"/>
      <c r="O5" s="76"/>
      <c r="P5" s="76"/>
      <c r="Q5" s="75" t="s">
        <v>32</v>
      </c>
      <c r="R5" s="76"/>
      <c r="S5" s="76"/>
      <c r="T5" s="76"/>
      <c r="U5" s="77"/>
      <c r="V5" s="76" t="s">
        <v>33</v>
      </c>
      <c r="W5" s="76"/>
      <c r="X5" s="76"/>
      <c r="Y5" s="76"/>
      <c r="Z5" s="76"/>
      <c r="AA5" s="75" t="s">
        <v>34</v>
      </c>
      <c r="AB5" s="76"/>
      <c r="AC5" s="76"/>
      <c r="AD5" s="76"/>
      <c r="AE5" s="77"/>
      <c r="AF5" s="76" t="s">
        <v>35</v>
      </c>
      <c r="AG5" s="76"/>
      <c r="AH5" s="76"/>
      <c r="AI5" s="76"/>
      <c r="AJ5" s="77"/>
      <c r="AK5" s="76" t="s">
        <v>47</v>
      </c>
      <c r="AL5" s="76"/>
      <c r="AM5" s="76"/>
      <c r="AN5" s="76"/>
      <c r="AO5" s="75" t="s">
        <v>48</v>
      </c>
      <c r="AP5" s="76"/>
      <c r="AQ5" s="76"/>
      <c r="AR5" s="76"/>
      <c r="AS5" s="77"/>
      <c r="AT5" s="75" t="s">
        <v>57</v>
      </c>
      <c r="AU5" s="76"/>
      <c r="AV5" s="76"/>
      <c r="AW5" s="76"/>
      <c r="AX5" s="77"/>
      <c r="AY5" s="75" t="s">
        <v>61</v>
      </c>
      <c r="AZ5" s="76"/>
      <c r="BA5" s="76"/>
      <c r="BB5" s="76"/>
      <c r="BC5" s="77"/>
      <c r="BD5" s="75" t="s">
        <v>62</v>
      </c>
      <c r="BE5" s="76"/>
      <c r="BF5" s="76"/>
      <c r="BG5" s="76"/>
      <c r="BH5" s="77"/>
    </row>
    <row r="6" spans="2:60" ht="39.75" customHeight="1" x14ac:dyDescent="0.2">
      <c r="B6" s="13" t="s">
        <v>0</v>
      </c>
      <c r="C6" s="12" t="s">
        <v>38</v>
      </c>
      <c r="D6" s="10" t="s">
        <v>21</v>
      </c>
      <c r="E6" s="11" t="s">
        <v>36</v>
      </c>
      <c r="F6" s="37" t="s">
        <v>45</v>
      </c>
      <c r="G6" s="12" t="s">
        <v>38</v>
      </c>
      <c r="H6" s="10" t="s">
        <v>21</v>
      </c>
      <c r="I6" s="11" t="s">
        <v>36</v>
      </c>
      <c r="J6" s="33" t="s">
        <v>37</v>
      </c>
      <c r="K6" s="37" t="s">
        <v>45</v>
      </c>
      <c r="L6" s="12" t="s">
        <v>38</v>
      </c>
      <c r="M6" s="10" t="s">
        <v>21</v>
      </c>
      <c r="N6" s="11" t="s">
        <v>36</v>
      </c>
      <c r="O6" s="33" t="s">
        <v>37</v>
      </c>
      <c r="P6" s="37" t="s">
        <v>45</v>
      </c>
      <c r="Q6" s="12" t="s">
        <v>38</v>
      </c>
      <c r="R6" s="10" t="s">
        <v>21</v>
      </c>
      <c r="S6" s="11" t="s">
        <v>36</v>
      </c>
      <c r="T6" s="33" t="s">
        <v>37</v>
      </c>
      <c r="U6" s="37" t="s">
        <v>45</v>
      </c>
      <c r="V6" s="12" t="s">
        <v>38</v>
      </c>
      <c r="W6" s="10" t="s">
        <v>21</v>
      </c>
      <c r="X6" s="11" t="s">
        <v>36</v>
      </c>
      <c r="Y6" s="33" t="s">
        <v>37</v>
      </c>
      <c r="Z6" s="37" t="s">
        <v>45</v>
      </c>
      <c r="AA6" s="12" t="s">
        <v>38</v>
      </c>
      <c r="AB6" s="10" t="s">
        <v>21</v>
      </c>
      <c r="AC6" s="11" t="s">
        <v>36</v>
      </c>
      <c r="AD6" s="33" t="s">
        <v>37</v>
      </c>
      <c r="AE6" s="37" t="s">
        <v>45</v>
      </c>
      <c r="AF6" s="12" t="s">
        <v>38</v>
      </c>
      <c r="AG6" s="10" t="s">
        <v>21</v>
      </c>
      <c r="AH6" s="11" t="s">
        <v>36</v>
      </c>
      <c r="AI6" s="33" t="s">
        <v>37</v>
      </c>
      <c r="AJ6" s="37" t="s">
        <v>45</v>
      </c>
      <c r="AK6" s="12" t="s">
        <v>38</v>
      </c>
      <c r="AL6" s="10" t="s">
        <v>21</v>
      </c>
      <c r="AM6" s="11" t="s">
        <v>36</v>
      </c>
      <c r="AN6" s="52" t="s">
        <v>45</v>
      </c>
      <c r="AO6" s="12" t="s">
        <v>38</v>
      </c>
      <c r="AP6" s="10" t="s">
        <v>21</v>
      </c>
      <c r="AQ6" s="11" t="s">
        <v>36</v>
      </c>
      <c r="AR6" s="33" t="s">
        <v>50</v>
      </c>
      <c r="AS6" s="37" t="s">
        <v>45</v>
      </c>
      <c r="AT6" s="12" t="s">
        <v>38</v>
      </c>
      <c r="AU6" s="10" t="s">
        <v>21</v>
      </c>
      <c r="AV6" s="11" t="s">
        <v>36</v>
      </c>
      <c r="AW6" s="33" t="s">
        <v>50</v>
      </c>
      <c r="AX6" s="37" t="s">
        <v>45</v>
      </c>
      <c r="AY6" s="12" t="s">
        <v>38</v>
      </c>
      <c r="AZ6" s="10" t="s">
        <v>21</v>
      </c>
      <c r="BA6" s="11" t="s">
        <v>36</v>
      </c>
      <c r="BB6" s="33" t="s">
        <v>50</v>
      </c>
      <c r="BC6" s="37" t="s">
        <v>45</v>
      </c>
      <c r="BD6" s="12" t="s">
        <v>38</v>
      </c>
      <c r="BE6" s="10" t="s">
        <v>21</v>
      </c>
      <c r="BF6" s="11" t="s">
        <v>36</v>
      </c>
      <c r="BG6" s="33" t="s">
        <v>50</v>
      </c>
      <c r="BH6" s="37" t="s">
        <v>45</v>
      </c>
    </row>
    <row r="7" spans="2:60" ht="13" customHeight="1" x14ac:dyDescent="0.2">
      <c r="B7" s="24" t="s">
        <v>1</v>
      </c>
      <c r="C7" s="25"/>
      <c r="D7" s="26"/>
      <c r="E7" s="26"/>
      <c r="F7" s="35">
        <f t="shared" ref="F7:F26" si="0">$E7/$E$3</f>
        <v>0</v>
      </c>
      <c r="G7" s="25"/>
      <c r="H7" s="26"/>
      <c r="I7" s="26" t="str">
        <f>IF(SUM(G7:H7)=0,"-",SUM(G7:H7))</f>
        <v>-</v>
      </c>
      <c r="J7" s="34">
        <f>SUM(E7,I7)</f>
        <v>0</v>
      </c>
      <c r="K7" s="35">
        <f>$J7/$E$3</f>
        <v>0</v>
      </c>
      <c r="L7" s="27"/>
      <c r="M7" s="26"/>
      <c r="N7" s="26" t="str">
        <f>IF(SUM(L7:M7)=0,"-",SUM(L7:M7))</f>
        <v>-</v>
      </c>
      <c r="O7" s="34">
        <f>SUM(J7,N7)</f>
        <v>0</v>
      </c>
      <c r="P7" s="35">
        <f>O7/$E$3</f>
        <v>0</v>
      </c>
      <c r="Q7" s="25"/>
      <c r="R7" s="26">
        <v>6</v>
      </c>
      <c r="S7" s="26">
        <f>IF(SUM(Q7:R7)=0,"-",SUM(Q7:R7))</f>
        <v>6</v>
      </c>
      <c r="T7" s="34">
        <f>SUM(O7,S7)</f>
        <v>6</v>
      </c>
      <c r="U7" s="35">
        <f>T7/$E$3</f>
        <v>5.9999999999999995E-4</v>
      </c>
      <c r="V7" s="27"/>
      <c r="W7" s="26"/>
      <c r="X7" s="26" t="str">
        <f>IF(SUM(V7:W7)=0,"-",SUM(V7:W7))</f>
        <v>-</v>
      </c>
      <c r="Y7" s="34">
        <f>SUM(T7,X7)</f>
        <v>6</v>
      </c>
      <c r="Z7" s="35">
        <f>Y7/$E$3</f>
        <v>5.9999999999999995E-4</v>
      </c>
      <c r="AA7" s="25"/>
      <c r="AB7" s="26">
        <v>2</v>
      </c>
      <c r="AC7" s="26">
        <f>IF(SUM(AA7:AB7)=0,"-",SUM(AA7:AB7))</f>
        <v>2</v>
      </c>
      <c r="AD7" s="34">
        <f>SUM(Y7,AC7)</f>
        <v>8</v>
      </c>
      <c r="AE7" s="35">
        <f>AD7/$E$3</f>
        <v>8.0000000000000004E-4</v>
      </c>
      <c r="AF7" s="27"/>
      <c r="AG7" s="26"/>
      <c r="AH7" s="26" t="str">
        <f>IF(SUM(AF7:AG7)=0,"-",SUM(AF7:AG7))</f>
        <v>-</v>
      </c>
      <c r="AI7" s="34">
        <f>SUM(AD7,AH7)</f>
        <v>8</v>
      </c>
      <c r="AJ7" s="35">
        <f>AI7/$E$3</f>
        <v>8.0000000000000004E-4</v>
      </c>
      <c r="AK7" s="27">
        <v>31</v>
      </c>
      <c r="AL7" s="26"/>
      <c r="AM7" s="26">
        <f>IF(SUM(AK7:AL7)=0,"-",SUM(AK7:AL7))</f>
        <v>31</v>
      </c>
      <c r="AN7" s="53">
        <f>AM7/$G$3</f>
        <v>1.332874709777281E-3</v>
      </c>
      <c r="AO7" s="25">
        <v>1</v>
      </c>
      <c r="AP7" s="26">
        <v>1</v>
      </c>
      <c r="AQ7" s="26">
        <f>IF(SUM(AO7:AP7)=0,"-",SUM(AO7:AP7))</f>
        <v>2</v>
      </c>
      <c r="AR7" s="34">
        <f t="shared" ref="AR7:AR26" si="1">SUM(AM7,AQ7)</f>
        <v>33</v>
      </c>
      <c r="AS7" s="35">
        <f>AR7/$G$3</f>
        <v>1.4188666265371056E-3</v>
      </c>
      <c r="AT7" s="25">
        <v>5</v>
      </c>
      <c r="AU7" s="26"/>
      <c r="AV7" s="26">
        <f>IF(SUM(AT7:AU7)=0,"-",SUM(AT7:AU7))</f>
        <v>5</v>
      </c>
      <c r="AW7" s="34">
        <f t="shared" ref="AW7:AW26" si="2">SUM(AR7,AV7)</f>
        <v>38</v>
      </c>
      <c r="AX7" s="35">
        <f>AW7/$G$3</f>
        <v>1.633846418436667E-3</v>
      </c>
      <c r="AY7" s="25"/>
      <c r="AZ7" s="26"/>
      <c r="BA7" s="26" t="str">
        <f>IF(SUM(AY7:AZ7)=0,"-",SUM(AY7:AZ7))</f>
        <v>-</v>
      </c>
      <c r="BB7" s="34">
        <f t="shared" ref="BB7:BB26" si="3">SUM(AW7,BA7)</f>
        <v>38</v>
      </c>
      <c r="BC7" s="35">
        <f>BB7/$G$3</f>
        <v>1.633846418436667E-3</v>
      </c>
      <c r="BD7" s="25"/>
      <c r="BE7" s="26"/>
      <c r="BF7" s="26" t="str">
        <f>IF(SUM(BD7:BE7)=0,"-",SUM(BD7:BE7))</f>
        <v>-</v>
      </c>
      <c r="BG7" s="34">
        <f t="shared" ref="BG7:BG26" si="4">SUM(BB7,BF7)</f>
        <v>38</v>
      </c>
      <c r="BH7" s="35">
        <f>BG7/$G$3</f>
        <v>1.633846418436667E-3</v>
      </c>
    </row>
    <row r="8" spans="2:60" ht="13" customHeight="1" x14ac:dyDescent="0.2">
      <c r="B8" s="24" t="s">
        <v>2</v>
      </c>
      <c r="C8" s="25"/>
      <c r="D8" s="26">
        <v>74</v>
      </c>
      <c r="E8" s="26">
        <v>74</v>
      </c>
      <c r="F8" s="35">
        <f t="shared" si="0"/>
        <v>7.4000000000000003E-3</v>
      </c>
      <c r="G8" s="25"/>
      <c r="H8" s="26">
        <v>27</v>
      </c>
      <c r="I8" s="26">
        <f t="shared" ref="I8:I26" si="5">IF(SUM(G8:H8)=0,"-",SUM(G8:H8))</f>
        <v>27</v>
      </c>
      <c r="J8" s="34">
        <f t="shared" ref="J8:J26" si="6">SUM(E8,I8)</f>
        <v>101</v>
      </c>
      <c r="K8" s="35">
        <f t="shared" ref="K8:K26" si="7">$J8/$E$3</f>
        <v>1.01E-2</v>
      </c>
      <c r="L8" s="27"/>
      <c r="M8" s="26"/>
      <c r="N8" s="26" t="str">
        <f t="shared" ref="N8:N26" si="8">IF(SUM(L8:M8)=0,"-",SUM(L8:M8))</f>
        <v>-</v>
      </c>
      <c r="O8" s="34">
        <f t="shared" ref="O8:O26" si="9">SUM(J8,N8)</f>
        <v>101</v>
      </c>
      <c r="P8" s="35">
        <f t="shared" ref="P8:P26" si="10">O8/$E$3</f>
        <v>1.01E-2</v>
      </c>
      <c r="Q8" s="25"/>
      <c r="R8" s="26">
        <v>7</v>
      </c>
      <c r="S8" s="26">
        <f t="shared" ref="S8:S26" si="11">IF(SUM(Q8:R8)=0,"-",SUM(Q8:R8))</f>
        <v>7</v>
      </c>
      <c r="T8" s="34">
        <f t="shared" ref="T8:T26" si="12">SUM(O8,S8)</f>
        <v>108</v>
      </c>
      <c r="U8" s="35">
        <f t="shared" ref="U8:U26" si="13">T8/$E$3</f>
        <v>1.0800000000000001E-2</v>
      </c>
      <c r="V8" s="27">
        <v>8</v>
      </c>
      <c r="W8" s="26"/>
      <c r="X8" s="26">
        <f t="shared" ref="X8:X26" si="14">IF(SUM(V8:W8)=0,"-",SUM(V8:W8))</f>
        <v>8</v>
      </c>
      <c r="Y8" s="34">
        <f t="shared" ref="Y8:Y26" si="15">SUM(T8,X8)</f>
        <v>116</v>
      </c>
      <c r="Z8" s="35">
        <f t="shared" ref="Z8:Z26" si="16">Y8/$E$3</f>
        <v>1.1599999999999999E-2</v>
      </c>
      <c r="AA8" s="25"/>
      <c r="AB8" s="26">
        <v>1</v>
      </c>
      <c r="AC8" s="26">
        <f t="shared" ref="AC8:AC26" si="17">IF(SUM(AA8:AB8)=0,"-",SUM(AA8:AB8))</f>
        <v>1</v>
      </c>
      <c r="AD8" s="34">
        <f t="shared" ref="AD8:AD26" si="18">SUM(Y8,AC8)</f>
        <v>117</v>
      </c>
      <c r="AE8" s="35">
        <f t="shared" ref="AE8:AE26" si="19">AD8/$E$3</f>
        <v>1.17E-2</v>
      </c>
      <c r="AF8" s="27"/>
      <c r="AG8" s="26"/>
      <c r="AH8" s="26" t="str">
        <f t="shared" ref="AH8:AH26" si="20">IF(SUM(AF8:AG8)=0,"-",SUM(AF8:AG8))</f>
        <v>-</v>
      </c>
      <c r="AI8" s="34">
        <f t="shared" ref="AI8:AI26" si="21">SUM(AD8,AH8)</f>
        <v>117</v>
      </c>
      <c r="AJ8" s="35">
        <f t="shared" ref="AJ8:AJ26" si="22">AI8/$E$3</f>
        <v>1.17E-2</v>
      </c>
      <c r="AK8" s="27"/>
      <c r="AL8" s="26"/>
      <c r="AM8" s="26"/>
      <c r="AN8" s="53">
        <f t="shared" ref="AN8:AN26" si="23">AM8/$G$3</f>
        <v>0</v>
      </c>
      <c r="AO8" s="25"/>
      <c r="AP8" s="26"/>
      <c r="AQ8" s="26" t="str">
        <f t="shared" ref="AQ8:AQ26" si="24">IF(SUM(AO8:AP8)=0,"-",SUM(AO8:AP8))</f>
        <v>-</v>
      </c>
      <c r="AR8" s="34">
        <f t="shared" si="1"/>
        <v>0</v>
      </c>
      <c r="AS8" s="35">
        <f t="shared" ref="AS8:AS26" si="25">AR8/$G$3</f>
        <v>0</v>
      </c>
      <c r="AT8" s="25"/>
      <c r="AU8" s="26">
        <v>101</v>
      </c>
      <c r="AV8" s="26">
        <f t="shared" ref="AV8:AV26" si="26">IF(SUM(AT8:AU8)=0,"-",SUM(AT8:AU8))</f>
        <v>101</v>
      </c>
      <c r="AW8" s="34">
        <f t="shared" si="2"/>
        <v>101</v>
      </c>
      <c r="AX8" s="35">
        <f t="shared" ref="AX8:AX26" si="27">AW8/$G$3</f>
        <v>4.3425917963711407E-3</v>
      </c>
      <c r="AY8" s="25"/>
      <c r="AZ8" s="26">
        <v>116</v>
      </c>
      <c r="BA8" s="26">
        <f t="shared" ref="BA8:BA26" si="28">IF(SUM(AY8:AZ8)=0,"-",SUM(AY8:AZ8))</f>
        <v>116</v>
      </c>
      <c r="BB8" s="34">
        <f t="shared" si="3"/>
        <v>217</v>
      </c>
      <c r="BC8" s="35">
        <f t="shared" ref="BC8:BC26" si="29">BB8/$G$3</f>
        <v>9.330122968440966E-3</v>
      </c>
      <c r="BD8" s="25"/>
      <c r="BE8" s="26"/>
      <c r="BF8" s="26" t="str">
        <f t="shared" ref="BF8:BF26" si="30">IF(SUM(BD8:BE8)=0,"-",SUM(BD8:BE8))</f>
        <v>-</v>
      </c>
      <c r="BG8" s="34">
        <f t="shared" si="4"/>
        <v>217</v>
      </c>
      <c r="BH8" s="35">
        <f t="shared" ref="BH8:BH26" si="31">BG8/$G$3</f>
        <v>9.330122968440966E-3</v>
      </c>
    </row>
    <row r="9" spans="2:60" ht="13" customHeight="1" x14ac:dyDescent="0.2">
      <c r="B9" s="24" t="s">
        <v>3</v>
      </c>
      <c r="C9" s="25"/>
      <c r="D9" s="26">
        <v>28</v>
      </c>
      <c r="E9" s="26">
        <v>28</v>
      </c>
      <c r="F9" s="35">
        <f t="shared" si="0"/>
        <v>2.8E-3</v>
      </c>
      <c r="G9" s="25"/>
      <c r="H9" s="26">
        <v>137</v>
      </c>
      <c r="I9" s="26">
        <f t="shared" si="5"/>
        <v>137</v>
      </c>
      <c r="J9" s="34">
        <f t="shared" si="6"/>
        <v>165</v>
      </c>
      <c r="K9" s="35">
        <f t="shared" si="7"/>
        <v>1.6500000000000001E-2</v>
      </c>
      <c r="L9" s="27"/>
      <c r="M9" s="26"/>
      <c r="N9" s="26" t="str">
        <f t="shared" si="8"/>
        <v>-</v>
      </c>
      <c r="O9" s="34">
        <f t="shared" si="9"/>
        <v>165</v>
      </c>
      <c r="P9" s="35">
        <f t="shared" si="10"/>
        <v>1.6500000000000001E-2</v>
      </c>
      <c r="Q9" s="25">
        <v>1</v>
      </c>
      <c r="R9" s="26">
        <v>1</v>
      </c>
      <c r="S9" s="26">
        <f t="shared" si="11"/>
        <v>2</v>
      </c>
      <c r="T9" s="34">
        <f t="shared" si="12"/>
        <v>167</v>
      </c>
      <c r="U9" s="35">
        <f t="shared" si="13"/>
        <v>1.67E-2</v>
      </c>
      <c r="V9" s="27">
        <v>2</v>
      </c>
      <c r="W9" s="26"/>
      <c r="X9" s="26">
        <f t="shared" si="14"/>
        <v>2</v>
      </c>
      <c r="Y9" s="34">
        <f t="shared" si="15"/>
        <v>169</v>
      </c>
      <c r="Z9" s="35">
        <f t="shared" si="16"/>
        <v>1.6899999999999998E-2</v>
      </c>
      <c r="AA9" s="25">
        <v>3</v>
      </c>
      <c r="AB9" s="26">
        <v>63</v>
      </c>
      <c r="AC9" s="26">
        <f t="shared" si="17"/>
        <v>66</v>
      </c>
      <c r="AD9" s="34">
        <f t="shared" si="18"/>
        <v>235</v>
      </c>
      <c r="AE9" s="35">
        <f t="shared" si="19"/>
        <v>2.35E-2</v>
      </c>
      <c r="AF9" s="27"/>
      <c r="AG9" s="26">
        <v>164</v>
      </c>
      <c r="AH9" s="26">
        <f t="shared" si="20"/>
        <v>164</v>
      </c>
      <c r="AI9" s="34">
        <f t="shared" si="21"/>
        <v>399</v>
      </c>
      <c r="AJ9" s="35">
        <f t="shared" si="22"/>
        <v>3.9899999999999998E-2</v>
      </c>
      <c r="AK9" s="27">
        <v>4</v>
      </c>
      <c r="AL9" s="26">
        <v>84</v>
      </c>
      <c r="AM9" s="26">
        <f t="shared" ref="AM9:AM26" si="32">IF(SUM(AK9:AL9)=0,"-",SUM(AK9:AL9))</f>
        <v>88</v>
      </c>
      <c r="AN9" s="53">
        <f t="shared" si="23"/>
        <v>3.7836443374322814E-3</v>
      </c>
      <c r="AO9" s="25">
        <v>2</v>
      </c>
      <c r="AP9" s="26">
        <v>2</v>
      </c>
      <c r="AQ9" s="26">
        <f t="shared" si="24"/>
        <v>4</v>
      </c>
      <c r="AR9" s="34">
        <f t="shared" si="1"/>
        <v>92</v>
      </c>
      <c r="AS9" s="35">
        <f t="shared" si="25"/>
        <v>3.9556281709519307E-3</v>
      </c>
      <c r="AT9" s="25">
        <v>3</v>
      </c>
      <c r="AU9" s="26">
        <v>4</v>
      </c>
      <c r="AV9" s="26">
        <f t="shared" si="26"/>
        <v>7</v>
      </c>
      <c r="AW9" s="34">
        <f t="shared" si="2"/>
        <v>99</v>
      </c>
      <c r="AX9" s="35">
        <f t="shared" si="27"/>
        <v>4.2565998796113167E-3</v>
      </c>
      <c r="AY9" s="25">
        <v>1</v>
      </c>
      <c r="AZ9" s="26">
        <v>1</v>
      </c>
      <c r="BA9" s="26">
        <f t="shared" si="28"/>
        <v>2</v>
      </c>
      <c r="BB9" s="34">
        <f t="shared" si="3"/>
        <v>101</v>
      </c>
      <c r="BC9" s="35">
        <f t="shared" si="29"/>
        <v>4.3425917963711407E-3</v>
      </c>
      <c r="BD9" s="25">
        <v>11</v>
      </c>
      <c r="BE9" s="26">
        <v>2</v>
      </c>
      <c r="BF9" s="26">
        <f t="shared" si="30"/>
        <v>13</v>
      </c>
      <c r="BG9" s="34">
        <f t="shared" si="4"/>
        <v>114</v>
      </c>
      <c r="BH9" s="35">
        <f t="shared" si="31"/>
        <v>4.9015392553100005E-3</v>
      </c>
    </row>
    <row r="10" spans="2:60" ht="13" customHeight="1" x14ac:dyDescent="0.2">
      <c r="B10" s="24" t="s">
        <v>5</v>
      </c>
      <c r="C10" s="25">
        <v>1</v>
      </c>
      <c r="D10" s="26"/>
      <c r="E10" s="26">
        <v>1</v>
      </c>
      <c r="F10" s="35">
        <f t="shared" si="0"/>
        <v>1E-4</v>
      </c>
      <c r="G10" s="25">
        <v>20</v>
      </c>
      <c r="H10" s="26"/>
      <c r="I10" s="26">
        <f t="shared" si="5"/>
        <v>20</v>
      </c>
      <c r="J10" s="34">
        <f t="shared" si="6"/>
        <v>21</v>
      </c>
      <c r="K10" s="35">
        <f t="shared" si="7"/>
        <v>2.0999999999999999E-3</v>
      </c>
      <c r="L10" s="27">
        <v>4</v>
      </c>
      <c r="M10" s="26"/>
      <c r="N10" s="26">
        <f t="shared" si="8"/>
        <v>4</v>
      </c>
      <c r="O10" s="34">
        <f t="shared" si="9"/>
        <v>25</v>
      </c>
      <c r="P10" s="35">
        <f t="shared" si="10"/>
        <v>2.5000000000000001E-3</v>
      </c>
      <c r="Q10" s="25">
        <v>4</v>
      </c>
      <c r="R10" s="26"/>
      <c r="S10" s="26">
        <f t="shared" si="11"/>
        <v>4</v>
      </c>
      <c r="T10" s="34">
        <f t="shared" si="12"/>
        <v>29</v>
      </c>
      <c r="U10" s="35">
        <f t="shared" si="13"/>
        <v>2.8999999999999998E-3</v>
      </c>
      <c r="V10" s="27">
        <v>23</v>
      </c>
      <c r="W10" s="26"/>
      <c r="X10" s="26">
        <f t="shared" si="14"/>
        <v>23</v>
      </c>
      <c r="Y10" s="34">
        <f t="shared" si="15"/>
        <v>52</v>
      </c>
      <c r="Z10" s="35">
        <f t="shared" si="16"/>
        <v>5.1999999999999998E-3</v>
      </c>
      <c r="AA10" s="25">
        <v>43</v>
      </c>
      <c r="AB10" s="26"/>
      <c r="AC10" s="26">
        <f t="shared" si="17"/>
        <v>43</v>
      </c>
      <c r="AD10" s="34">
        <f t="shared" si="18"/>
        <v>95</v>
      </c>
      <c r="AE10" s="35">
        <f t="shared" si="19"/>
        <v>9.4999999999999998E-3</v>
      </c>
      <c r="AF10" s="27">
        <v>40</v>
      </c>
      <c r="AG10" s="26">
        <v>10</v>
      </c>
      <c r="AH10" s="26">
        <f t="shared" si="20"/>
        <v>50</v>
      </c>
      <c r="AI10" s="34">
        <f t="shared" si="21"/>
        <v>145</v>
      </c>
      <c r="AJ10" s="35">
        <f t="shared" si="22"/>
        <v>1.4500000000000001E-2</v>
      </c>
      <c r="AK10" s="27">
        <v>13</v>
      </c>
      <c r="AL10" s="26">
        <v>22</v>
      </c>
      <c r="AM10" s="26">
        <f t="shared" si="32"/>
        <v>35</v>
      </c>
      <c r="AN10" s="53">
        <f t="shared" si="23"/>
        <v>1.50485854329693E-3</v>
      </c>
      <c r="AO10" s="25">
        <v>5</v>
      </c>
      <c r="AP10" s="26">
        <v>13</v>
      </c>
      <c r="AQ10" s="26">
        <f t="shared" si="24"/>
        <v>18</v>
      </c>
      <c r="AR10" s="34">
        <f t="shared" si="1"/>
        <v>53</v>
      </c>
      <c r="AS10" s="35">
        <f t="shared" si="25"/>
        <v>2.2787857941353514E-3</v>
      </c>
      <c r="AT10" s="25">
        <v>8</v>
      </c>
      <c r="AU10" s="26"/>
      <c r="AV10" s="26">
        <f t="shared" si="26"/>
        <v>8</v>
      </c>
      <c r="AW10" s="34">
        <f t="shared" si="2"/>
        <v>61</v>
      </c>
      <c r="AX10" s="35">
        <f t="shared" si="27"/>
        <v>2.6227534611746495E-3</v>
      </c>
      <c r="AY10" s="25">
        <v>1</v>
      </c>
      <c r="AZ10" s="26"/>
      <c r="BA10" s="26">
        <f t="shared" si="28"/>
        <v>1</v>
      </c>
      <c r="BB10" s="34">
        <f t="shared" si="3"/>
        <v>62</v>
      </c>
      <c r="BC10" s="35">
        <f t="shared" si="29"/>
        <v>2.6657494195545619E-3</v>
      </c>
      <c r="BD10" s="25">
        <v>3</v>
      </c>
      <c r="BE10" s="26"/>
      <c r="BF10" s="26">
        <f t="shared" si="30"/>
        <v>3</v>
      </c>
      <c r="BG10" s="34">
        <f t="shared" si="4"/>
        <v>65</v>
      </c>
      <c r="BH10" s="35">
        <f t="shared" si="31"/>
        <v>2.7947372946942987E-3</v>
      </c>
    </row>
    <row r="11" spans="2:60" ht="13" customHeight="1" x14ac:dyDescent="0.2">
      <c r="B11" s="24" t="s">
        <v>4</v>
      </c>
      <c r="C11" s="25"/>
      <c r="D11" s="26">
        <v>4</v>
      </c>
      <c r="E11" s="26">
        <v>4</v>
      </c>
      <c r="F11" s="35">
        <f t="shared" si="0"/>
        <v>4.0000000000000002E-4</v>
      </c>
      <c r="G11" s="25"/>
      <c r="H11" s="26">
        <v>3</v>
      </c>
      <c r="I11" s="26">
        <f t="shared" si="5"/>
        <v>3</v>
      </c>
      <c r="J11" s="34">
        <f t="shared" si="6"/>
        <v>7</v>
      </c>
      <c r="K11" s="35">
        <f t="shared" si="7"/>
        <v>6.9999999999999999E-4</v>
      </c>
      <c r="L11" s="27"/>
      <c r="M11" s="26"/>
      <c r="N11" s="26" t="str">
        <f t="shared" si="8"/>
        <v>-</v>
      </c>
      <c r="O11" s="34">
        <f t="shared" si="9"/>
        <v>7</v>
      </c>
      <c r="P11" s="35">
        <f t="shared" si="10"/>
        <v>6.9999999999999999E-4</v>
      </c>
      <c r="Q11" s="25"/>
      <c r="R11" s="26">
        <v>111</v>
      </c>
      <c r="S11" s="26">
        <f t="shared" si="11"/>
        <v>111</v>
      </c>
      <c r="T11" s="34">
        <f t="shared" si="12"/>
        <v>118</v>
      </c>
      <c r="U11" s="35">
        <f t="shared" si="13"/>
        <v>1.18E-2</v>
      </c>
      <c r="V11" s="27"/>
      <c r="W11" s="26"/>
      <c r="X11" s="26" t="str">
        <f t="shared" si="14"/>
        <v>-</v>
      </c>
      <c r="Y11" s="34">
        <f t="shared" si="15"/>
        <v>118</v>
      </c>
      <c r="Z11" s="35">
        <f t="shared" si="16"/>
        <v>1.18E-2</v>
      </c>
      <c r="AA11" s="25">
        <v>1</v>
      </c>
      <c r="AB11" s="26">
        <v>60</v>
      </c>
      <c r="AC11" s="26">
        <f t="shared" si="17"/>
        <v>61</v>
      </c>
      <c r="AD11" s="34">
        <f t="shared" si="18"/>
        <v>179</v>
      </c>
      <c r="AE11" s="35">
        <f t="shared" si="19"/>
        <v>1.7899999999999999E-2</v>
      </c>
      <c r="AF11" s="27"/>
      <c r="AG11" s="26">
        <v>88</v>
      </c>
      <c r="AH11" s="26">
        <f t="shared" si="20"/>
        <v>88</v>
      </c>
      <c r="AI11" s="34">
        <f>SUM(AD11,AH11)</f>
        <v>267</v>
      </c>
      <c r="AJ11" s="35">
        <f t="shared" si="22"/>
        <v>2.6700000000000002E-2</v>
      </c>
      <c r="AK11" s="27"/>
      <c r="AL11" s="26">
        <v>2</v>
      </c>
      <c r="AM11" s="26">
        <f t="shared" si="32"/>
        <v>2</v>
      </c>
      <c r="AN11" s="53">
        <f t="shared" si="23"/>
        <v>8.5991916759824572E-5</v>
      </c>
      <c r="AO11" s="25">
        <v>3</v>
      </c>
      <c r="AP11" s="26">
        <v>9</v>
      </c>
      <c r="AQ11" s="26">
        <f t="shared" si="24"/>
        <v>12</v>
      </c>
      <c r="AR11" s="34">
        <f t="shared" si="1"/>
        <v>14</v>
      </c>
      <c r="AS11" s="35">
        <f t="shared" si="25"/>
        <v>6.0194341731877206E-4</v>
      </c>
      <c r="AT11" s="25"/>
      <c r="AU11" s="26">
        <v>11</v>
      </c>
      <c r="AV11" s="26">
        <f t="shared" si="26"/>
        <v>11</v>
      </c>
      <c r="AW11" s="34">
        <f t="shared" si="2"/>
        <v>25</v>
      </c>
      <c r="AX11" s="35">
        <f t="shared" si="27"/>
        <v>1.0748989594978073E-3</v>
      </c>
      <c r="AY11" s="25">
        <v>34</v>
      </c>
      <c r="AZ11" s="26"/>
      <c r="BA11" s="26">
        <f t="shared" si="28"/>
        <v>34</v>
      </c>
      <c r="BB11" s="34">
        <f t="shared" si="3"/>
        <v>59</v>
      </c>
      <c r="BC11" s="35">
        <f t="shared" si="29"/>
        <v>2.5367615444148251E-3</v>
      </c>
      <c r="BD11" s="25">
        <v>2</v>
      </c>
      <c r="BE11" s="26"/>
      <c r="BF11" s="26">
        <f t="shared" si="30"/>
        <v>2</v>
      </c>
      <c r="BG11" s="34">
        <f t="shared" si="4"/>
        <v>61</v>
      </c>
      <c r="BH11" s="35">
        <f t="shared" si="31"/>
        <v>2.6227534611746495E-3</v>
      </c>
    </row>
    <row r="12" spans="2:60" ht="13" customHeight="1" x14ac:dyDescent="0.2">
      <c r="B12" s="24" t="s">
        <v>6</v>
      </c>
      <c r="C12" s="25">
        <v>1</v>
      </c>
      <c r="D12" s="26">
        <v>11</v>
      </c>
      <c r="E12" s="26">
        <v>12</v>
      </c>
      <c r="F12" s="35">
        <f t="shared" si="0"/>
        <v>1.1999999999999999E-3</v>
      </c>
      <c r="G12" s="25">
        <v>1</v>
      </c>
      <c r="H12" s="26">
        <v>54</v>
      </c>
      <c r="I12" s="26">
        <f t="shared" si="5"/>
        <v>55</v>
      </c>
      <c r="J12" s="34">
        <f t="shared" si="6"/>
        <v>67</v>
      </c>
      <c r="K12" s="35">
        <f t="shared" si="7"/>
        <v>6.7000000000000002E-3</v>
      </c>
      <c r="L12" s="27"/>
      <c r="M12" s="26"/>
      <c r="N12" s="26" t="str">
        <f t="shared" si="8"/>
        <v>-</v>
      </c>
      <c r="O12" s="34">
        <f t="shared" si="9"/>
        <v>67</v>
      </c>
      <c r="P12" s="35">
        <f t="shared" si="10"/>
        <v>6.7000000000000002E-3</v>
      </c>
      <c r="Q12" s="25"/>
      <c r="R12" s="26">
        <v>14</v>
      </c>
      <c r="S12" s="26">
        <f t="shared" si="11"/>
        <v>14</v>
      </c>
      <c r="T12" s="34">
        <f t="shared" si="12"/>
        <v>81</v>
      </c>
      <c r="U12" s="35">
        <f t="shared" si="13"/>
        <v>8.0999999999999996E-3</v>
      </c>
      <c r="V12" s="27">
        <v>3</v>
      </c>
      <c r="W12" s="26"/>
      <c r="X12" s="26">
        <f t="shared" si="14"/>
        <v>3</v>
      </c>
      <c r="Y12" s="34">
        <f t="shared" si="15"/>
        <v>84</v>
      </c>
      <c r="Z12" s="35">
        <f t="shared" si="16"/>
        <v>8.3999999999999995E-3</v>
      </c>
      <c r="AA12" s="25">
        <v>2</v>
      </c>
      <c r="AB12" s="26">
        <v>21</v>
      </c>
      <c r="AC12" s="26">
        <f t="shared" si="17"/>
        <v>23</v>
      </c>
      <c r="AD12" s="34">
        <f t="shared" si="18"/>
        <v>107</v>
      </c>
      <c r="AE12" s="35">
        <f t="shared" si="19"/>
        <v>1.0699999999999999E-2</v>
      </c>
      <c r="AF12" s="27"/>
      <c r="AG12" s="26">
        <v>520</v>
      </c>
      <c r="AH12" s="26">
        <f t="shared" si="20"/>
        <v>520</v>
      </c>
      <c r="AI12" s="34">
        <f t="shared" si="21"/>
        <v>627</v>
      </c>
      <c r="AJ12" s="35">
        <f t="shared" si="22"/>
        <v>6.2700000000000006E-2</v>
      </c>
      <c r="AK12" s="27"/>
      <c r="AL12" s="26">
        <v>188</v>
      </c>
      <c r="AM12" s="26">
        <f t="shared" si="32"/>
        <v>188</v>
      </c>
      <c r="AN12" s="53">
        <f t="shared" si="23"/>
        <v>8.083240175423511E-3</v>
      </c>
      <c r="AO12" s="25">
        <v>3</v>
      </c>
      <c r="AP12" s="26">
        <v>9</v>
      </c>
      <c r="AQ12" s="26">
        <f t="shared" si="24"/>
        <v>12</v>
      </c>
      <c r="AR12" s="34">
        <f t="shared" si="1"/>
        <v>200</v>
      </c>
      <c r="AS12" s="35">
        <f t="shared" si="25"/>
        <v>8.5991916759824583E-3</v>
      </c>
      <c r="AT12" s="25"/>
      <c r="AU12" s="26">
        <v>12</v>
      </c>
      <c r="AV12" s="26">
        <f t="shared" si="26"/>
        <v>12</v>
      </c>
      <c r="AW12" s="34">
        <f t="shared" si="2"/>
        <v>212</v>
      </c>
      <c r="AX12" s="35">
        <f t="shared" si="27"/>
        <v>9.1151431765414057E-3</v>
      </c>
      <c r="AY12" s="25">
        <v>7</v>
      </c>
      <c r="AZ12" s="26">
        <v>17</v>
      </c>
      <c r="BA12" s="26">
        <f t="shared" si="28"/>
        <v>24</v>
      </c>
      <c r="BB12" s="34">
        <f t="shared" si="3"/>
        <v>236</v>
      </c>
      <c r="BC12" s="35">
        <f t="shared" si="29"/>
        <v>1.01470461776593E-2</v>
      </c>
      <c r="BD12" s="25"/>
      <c r="BE12" s="26"/>
      <c r="BF12" s="26" t="str">
        <f t="shared" si="30"/>
        <v>-</v>
      </c>
      <c r="BG12" s="34">
        <f t="shared" si="4"/>
        <v>236</v>
      </c>
      <c r="BH12" s="35">
        <f t="shared" si="31"/>
        <v>1.01470461776593E-2</v>
      </c>
    </row>
    <row r="13" spans="2:60" ht="13" customHeight="1" x14ac:dyDescent="0.2">
      <c r="B13" s="24" t="s">
        <v>7</v>
      </c>
      <c r="C13" s="25"/>
      <c r="D13" s="26">
        <v>2</v>
      </c>
      <c r="E13" s="26">
        <v>2</v>
      </c>
      <c r="F13" s="35">
        <f t="shared" si="0"/>
        <v>2.0000000000000001E-4</v>
      </c>
      <c r="G13" s="25"/>
      <c r="H13" s="26">
        <v>16</v>
      </c>
      <c r="I13" s="26">
        <f t="shared" si="5"/>
        <v>16</v>
      </c>
      <c r="J13" s="34">
        <f t="shared" si="6"/>
        <v>18</v>
      </c>
      <c r="K13" s="35">
        <f t="shared" si="7"/>
        <v>1.8E-3</v>
      </c>
      <c r="L13" s="27"/>
      <c r="M13" s="26"/>
      <c r="N13" s="26" t="str">
        <f t="shared" si="8"/>
        <v>-</v>
      </c>
      <c r="O13" s="34">
        <f t="shared" si="9"/>
        <v>18</v>
      </c>
      <c r="P13" s="35">
        <f t="shared" si="10"/>
        <v>1.8E-3</v>
      </c>
      <c r="Q13" s="25"/>
      <c r="R13" s="26">
        <v>5</v>
      </c>
      <c r="S13" s="26">
        <f t="shared" si="11"/>
        <v>5</v>
      </c>
      <c r="T13" s="34">
        <f t="shared" si="12"/>
        <v>23</v>
      </c>
      <c r="U13" s="35">
        <f t="shared" si="13"/>
        <v>2.3E-3</v>
      </c>
      <c r="V13" s="27"/>
      <c r="W13" s="26"/>
      <c r="X13" s="26" t="str">
        <f t="shared" si="14"/>
        <v>-</v>
      </c>
      <c r="Y13" s="34">
        <f t="shared" si="15"/>
        <v>23</v>
      </c>
      <c r="Z13" s="35">
        <f t="shared" si="16"/>
        <v>2.3E-3</v>
      </c>
      <c r="AA13" s="25">
        <v>1</v>
      </c>
      <c r="AB13" s="26">
        <v>6</v>
      </c>
      <c r="AC13" s="26">
        <f t="shared" si="17"/>
        <v>7</v>
      </c>
      <c r="AD13" s="34">
        <f t="shared" si="18"/>
        <v>30</v>
      </c>
      <c r="AE13" s="35">
        <f t="shared" si="19"/>
        <v>3.0000000000000001E-3</v>
      </c>
      <c r="AF13" s="27">
        <v>3</v>
      </c>
      <c r="AG13" s="26">
        <v>122</v>
      </c>
      <c r="AH13" s="26">
        <f t="shared" si="20"/>
        <v>125</v>
      </c>
      <c r="AI13" s="34">
        <f t="shared" si="21"/>
        <v>155</v>
      </c>
      <c r="AJ13" s="35">
        <f t="shared" si="22"/>
        <v>1.55E-2</v>
      </c>
      <c r="AK13" s="27">
        <v>1</v>
      </c>
      <c r="AL13" s="26">
        <v>64</v>
      </c>
      <c r="AM13" s="26">
        <f t="shared" si="32"/>
        <v>65</v>
      </c>
      <c r="AN13" s="53">
        <f t="shared" si="23"/>
        <v>2.7947372946942987E-3</v>
      </c>
      <c r="AO13" s="25"/>
      <c r="AP13" s="26">
        <v>13</v>
      </c>
      <c r="AQ13" s="26">
        <f t="shared" si="24"/>
        <v>13</v>
      </c>
      <c r="AR13" s="34">
        <f t="shared" si="1"/>
        <v>78</v>
      </c>
      <c r="AS13" s="35">
        <f t="shared" si="25"/>
        <v>3.3536847536331585E-3</v>
      </c>
      <c r="AT13" s="25"/>
      <c r="AU13" s="26">
        <v>1</v>
      </c>
      <c r="AV13" s="26">
        <f t="shared" si="26"/>
        <v>1</v>
      </c>
      <c r="AW13" s="34">
        <f t="shared" si="2"/>
        <v>79</v>
      </c>
      <c r="AX13" s="35">
        <f t="shared" si="27"/>
        <v>3.3966807120130709E-3</v>
      </c>
      <c r="AY13" s="25">
        <v>2</v>
      </c>
      <c r="AZ13" s="26">
        <v>2</v>
      </c>
      <c r="BA13" s="26">
        <f t="shared" si="28"/>
        <v>4</v>
      </c>
      <c r="BB13" s="34">
        <f t="shared" si="3"/>
        <v>83</v>
      </c>
      <c r="BC13" s="35">
        <f t="shared" si="29"/>
        <v>3.5686645455327197E-3</v>
      </c>
      <c r="BD13" s="25"/>
      <c r="BE13" s="26"/>
      <c r="BF13" s="26" t="str">
        <f t="shared" si="30"/>
        <v>-</v>
      </c>
      <c r="BG13" s="34">
        <f t="shared" si="4"/>
        <v>83</v>
      </c>
      <c r="BH13" s="35">
        <f t="shared" si="31"/>
        <v>3.5686645455327197E-3</v>
      </c>
    </row>
    <row r="14" spans="2:60" ht="13" customHeight="1" x14ac:dyDescent="0.2">
      <c r="B14" s="24" t="s">
        <v>8</v>
      </c>
      <c r="C14" s="25"/>
      <c r="D14" s="26">
        <v>89</v>
      </c>
      <c r="E14" s="26">
        <v>89</v>
      </c>
      <c r="F14" s="35">
        <f t="shared" si="0"/>
        <v>8.8999999999999999E-3</v>
      </c>
      <c r="G14" s="25"/>
      <c r="H14" s="26">
        <v>24</v>
      </c>
      <c r="I14" s="26">
        <f t="shared" si="5"/>
        <v>24</v>
      </c>
      <c r="J14" s="34">
        <f t="shared" si="6"/>
        <v>113</v>
      </c>
      <c r="K14" s="35">
        <f t="shared" si="7"/>
        <v>1.1299999999999999E-2</v>
      </c>
      <c r="L14" s="27"/>
      <c r="M14" s="26">
        <v>2</v>
      </c>
      <c r="N14" s="26">
        <f t="shared" si="8"/>
        <v>2</v>
      </c>
      <c r="O14" s="34">
        <f t="shared" si="9"/>
        <v>115</v>
      </c>
      <c r="P14" s="35">
        <f t="shared" si="10"/>
        <v>1.15E-2</v>
      </c>
      <c r="Q14" s="25">
        <v>2</v>
      </c>
      <c r="R14" s="26">
        <v>2</v>
      </c>
      <c r="S14" s="26">
        <f t="shared" si="11"/>
        <v>4</v>
      </c>
      <c r="T14" s="34">
        <f t="shared" si="12"/>
        <v>119</v>
      </c>
      <c r="U14" s="35">
        <f t="shared" si="13"/>
        <v>1.1900000000000001E-2</v>
      </c>
      <c r="V14" s="27">
        <v>7</v>
      </c>
      <c r="W14" s="26">
        <v>37</v>
      </c>
      <c r="X14" s="26">
        <f t="shared" si="14"/>
        <v>44</v>
      </c>
      <c r="Y14" s="34">
        <f t="shared" si="15"/>
        <v>163</v>
      </c>
      <c r="Z14" s="35">
        <f t="shared" si="16"/>
        <v>1.6299999999999999E-2</v>
      </c>
      <c r="AA14" s="25">
        <v>23</v>
      </c>
      <c r="AB14" s="26">
        <v>13</v>
      </c>
      <c r="AC14" s="26">
        <f t="shared" si="17"/>
        <v>36</v>
      </c>
      <c r="AD14" s="34">
        <f t="shared" si="18"/>
        <v>199</v>
      </c>
      <c r="AE14" s="35">
        <f t="shared" si="19"/>
        <v>1.9900000000000001E-2</v>
      </c>
      <c r="AF14" s="27">
        <v>1</v>
      </c>
      <c r="AG14" s="26">
        <v>115</v>
      </c>
      <c r="AH14" s="26">
        <f t="shared" si="20"/>
        <v>116</v>
      </c>
      <c r="AI14" s="34">
        <f t="shared" si="21"/>
        <v>315</v>
      </c>
      <c r="AJ14" s="35">
        <f t="shared" si="22"/>
        <v>3.15E-2</v>
      </c>
      <c r="AK14" s="27"/>
      <c r="AL14" s="26">
        <v>132</v>
      </c>
      <c r="AM14" s="26">
        <f t="shared" si="32"/>
        <v>132</v>
      </c>
      <c r="AN14" s="53">
        <f t="shared" si="23"/>
        <v>5.6754665061484223E-3</v>
      </c>
      <c r="AO14" s="25">
        <v>3</v>
      </c>
      <c r="AP14" s="26">
        <v>22</v>
      </c>
      <c r="AQ14" s="26">
        <f t="shared" si="24"/>
        <v>25</v>
      </c>
      <c r="AR14" s="34">
        <f t="shared" si="1"/>
        <v>157</v>
      </c>
      <c r="AS14" s="35">
        <f t="shared" si="25"/>
        <v>6.7503654656462294E-3</v>
      </c>
      <c r="AT14" s="25">
        <v>4</v>
      </c>
      <c r="AU14" s="26">
        <v>13</v>
      </c>
      <c r="AV14" s="26">
        <f t="shared" si="26"/>
        <v>17</v>
      </c>
      <c r="AW14" s="34">
        <f t="shared" si="2"/>
        <v>174</v>
      </c>
      <c r="AX14" s="35">
        <f t="shared" si="27"/>
        <v>7.481296758104738E-3</v>
      </c>
      <c r="AY14" s="25">
        <v>2</v>
      </c>
      <c r="AZ14" s="26">
        <v>12</v>
      </c>
      <c r="BA14" s="26">
        <f t="shared" si="28"/>
        <v>14</v>
      </c>
      <c r="BB14" s="34">
        <f t="shared" si="3"/>
        <v>188</v>
      </c>
      <c r="BC14" s="35">
        <f t="shared" si="29"/>
        <v>8.083240175423511E-3</v>
      </c>
      <c r="BD14" s="25">
        <v>4</v>
      </c>
      <c r="BE14" s="26">
        <v>48</v>
      </c>
      <c r="BF14" s="26">
        <f t="shared" si="30"/>
        <v>52</v>
      </c>
      <c r="BG14" s="34">
        <f t="shared" si="4"/>
        <v>240</v>
      </c>
      <c r="BH14" s="35">
        <f t="shared" si="31"/>
        <v>1.031903001117895E-2</v>
      </c>
    </row>
    <row r="15" spans="2:60" ht="13" customHeight="1" x14ac:dyDescent="0.2">
      <c r="B15" s="24" t="s">
        <v>9</v>
      </c>
      <c r="C15" s="25"/>
      <c r="D15" s="26"/>
      <c r="E15" s="26"/>
      <c r="F15" s="35">
        <f t="shared" si="0"/>
        <v>0</v>
      </c>
      <c r="G15" s="25"/>
      <c r="H15" s="26"/>
      <c r="I15" s="26" t="str">
        <f t="shared" si="5"/>
        <v>-</v>
      </c>
      <c r="J15" s="34">
        <f t="shared" si="6"/>
        <v>0</v>
      </c>
      <c r="K15" s="35">
        <f t="shared" si="7"/>
        <v>0</v>
      </c>
      <c r="L15" s="27"/>
      <c r="M15" s="26"/>
      <c r="N15" s="26" t="str">
        <f t="shared" si="8"/>
        <v>-</v>
      </c>
      <c r="O15" s="34">
        <f t="shared" si="9"/>
        <v>0</v>
      </c>
      <c r="P15" s="35">
        <f t="shared" si="10"/>
        <v>0</v>
      </c>
      <c r="Q15" s="25"/>
      <c r="R15" s="26">
        <v>18</v>
      </c>
      <c r="S15" s="26">
        <f t="shared" si="11"/>
        <v>18</v>
      </c>
      <c r="T15" s="34">
        <f t="shared" si="12"/>
        <v>18</v>
      </c>
      <c r="U15" s="35">
        <f t="shared" si="13"/>
        <v>1.8E-3</v>
      </c>
      <c r="V15" s="27"/>
      <c r="W15" s="26"/>
      <c r="X15" s="26" t="str">
        <f t="shared" si="14"/>
        <v>-</v>
      </c>
      <c r="Y15" s="34">
        <f t="shared" si="15"/>
        <v>18</v>
      </c>
      <c r="Z15" s="35">
        <f t="shared" si="16"/>
        <v>1.8E-3</v>
      </c>
      <c r="AA15" s="25"/>
      <c r="AB15" s="26">
        <v>1</v>
      </c>
      <c r="AC15" s="26">
        <f t="shared" si="17"/>
        <v>1</v>
      </c>
      <c r="AD15" s="34">
        <f t="shared" si="18"/>
        <v>19</v>
      </c>
      <c r="AE15" s="35">
        <f t="shared" si="19"/>
        <v>1.9E-3</v>
      </c>
      <c r="AF15" s="27"/>
      <c r="AG15" s="26">
        <v>16</v>
      </c>
      <c r="AH15" s="26">
        <f t="shared" si="20"/>
        <v>16</v>
      </c>
      <c r="AI15" s="34">
        <f t="shared" si="21"/>
        <v>35</v>
      </c>
      <c r="AJ15" s="35">
        <f t="shared" si="22"/>
        <v>3.5000000000000001E-3</v>
      </c>
      <c r="AK15" s="27"/>
      <c r="AL15" s="26"/>
      <c r="AM15" s="26"/>
      <c r="AN15" s="53">
        <f t="shared" si="23"/>
        <v>0</v>
      </c>
      <c r="AO15" s="25"/>
      <c r="AP15" s="26"/>
      <c r="AQ15" s="26" t="str">
        <f t="shared" si="24"/>
        <v>-</v>
      </c>
      <c r="AR15" s="34">
        <f t="shared" si="1"/>
        <v>0</v>
      </c>
      <c r="AS15" s="35">
        <f t="shared" si="25"/>
        <v>0</v>
      </c>
      <c r="AT15" s="25"/>
      <c r="AU15" s="26"/>
      <c r="AV15" s="26" t="str">
        <f t="shared" si="26"/>
        <v>-</v>
      </c>
      <c r="AW15" s="34">
        <f t="shared" si="2"/>
        <v>0</v>
      </c>
      <c r="AX15" s="35">
        <f t="shared" si="27"/>
        <v>0</v>
      </c>
      <c r="AY15" s="25"/>
      <c r="AZ15" s="26"/>
      <c r="BA15" s="26" t="str">
        <f t="shared" si="28"/>
        <v>-</v>
      </c>
      <c r="BB15" s="34">
        <f t="shared" si="3"/>
        <v>0</v>
      </c>
      <c r="BC15" s="35">
        <f t="shared" si="29"/>
        <v>0</v>
      </c>
      <c r="BD15" s="25"/>
      <c r="BE15" s="26"/>
      <c r="BF15" s="26" t="str">
        <f t="shared" si="30"/>
        <v>-</v>
      </c>
      <c r="BG15" s="34">
        <f t="shared" si="4"/>
        <v>0</v>
      </c>
      <c r="BH15" s="35">
        <f t="shared" si="31"/>
        <v>0</v>
      </c>
    </row>
    <row r="16" spans="2:60" ht="13" customHeight="1" x14ac:dyDescent="0.2">
      <c r="B16" s="24" t="s">
        <v>10</v>
      </c>
      <c r="C16" s="25"/>
      <c r="D16" s="26">
        <v>6</v>
      </c>
      <c r="E16" s="26">
        <v>6</v>
      </c>
      <c r="F16" s="35">
        <f t="shared" si="0"/>
        <v>5.9999999999999995E-4</v>
      </c>
      <c r="G16" s="25"/>
      <c r="H16" s="26">
        <v>33</v>
      </c>
      <c r="I16" s="26">
        <f t="shared" si="5"/>
        <v>33</v>
      </c>
      <c r="J16" s="34">
        <f t="shared" si="6"/>
        <v>39</v>
      </c>
      <c r="K16" s="35">
        <f t="shared" si="7"/>
        <v>3.8999999999999998E-3</v>
      </c>
      <c r="L16" s="27"/>
      <c r="M16" s="26"/>
      <c r="N16" s="26" t="str">
        <f t="shared" si="8"/>
        <v>-</v>
      </c>
      <c r="O16" s="34">
        <f t="shared" si="9"/>
        <v>39</v>
      </c>
      <c r="P16" s="35">
        <f t="shared" si="10"/>
        <v>3.8999999999999998E-3</v>
      </c>
      <c r="Q16" s="25"/>
      <c r="R16" s="26"/>
      <c r="S16" s="26" t="str">
        <f t="shared" si="11"/>
        <v>-</v>
      </c>
      <c r="T16" s="34">
        <f t="shared" si="12"/>
        <v>39</v>
      </c>
      <c r="U16" s="35">
        <f t="shared" si="13"/>
        <v>3.8999999999999998E-3</v>
      </c>
      <c r="V16" s="27"/>
      <c r="W16" s="26">
        <v>63</v>
      </c>
      <c r="X16" s="26">
        <f t="shared" si="14"/>
        <v>63</v>
      </c>
      <c r="Y16" s="34">
        <f t="shared" si="15"/>
        <v>102</v>
      </c>
      <c r="Z16" s="35">
        <f t="shared" si="16"/>
        <v>1.0200000000000001E-2</v>
      </c>
      <c r="AA16" s="25">
        <v>9</v>
      </c>
      <c r="AB16" s="26">
        <v>4</v>
      </c>
      <c r="AC16" s="26">
        <f t="shared" si="17"/>
        <v>13</v>
      </c>
      <c r="AD16" s="34">
        <f t="shared" si="18"/>
        <v>115</v>
      </c>
      <c r="AE16" s="35">
        <f t="shared" si="19"/>
        <v>1.15E-2</v>
      </c>
      <c r="AF16" s="27">
        <v>4</v>
      </c>
      <c r="AG16" s="26">
        <v>21</v>
      </c>
      <c r="AH16" s="26">
        <f t="shared" si="20"/>
        <v>25</v>
      </c>
      <c r="AI16" s="34">
        <f t="shared" si="21"/>
        <v>140</v>
      </c>
      <c r="AJ16" s="35">
        <f t="shared" si="22"/>
        <v>1.4E-2</v>
      </c>
      <c r="AK16" s="27">
        <v>4</v>
      </c>
      <c r="AL16" s="26">
        <v>31</v>
      </c>
      <c r="AM16" s="26">
        <f t="shared" si="32"/>
        <v>35</v>
      </c>
      <c r="AN16" s="53">
        <f t="shared" si="23"/>
        <v>1.50485854329693E-3</v>
      </c>
      <c r="AO16" s="25">
        <v>9</v>
      </c>
      <c r="AP16" s="26">
        <v>1</v>
      </c>
      <c r="AQ16" s="26">
        <f t="shared" si="24"/>
        <v>10</v>
      </c>
      <c r="AR16" s="34">
        <f t="shared" si="1"/>
        <v>45</v>
      </c>
      <c r="AS16" s="35">
        <f t="shared" si="25"/>
        <v>1.9348181270960529E-3</v>
      </c>
      <c r="AT16" s="25"/>
      <c r="AU16" s="26">
        <v>43</v>
      </c>
      <c r="AV16" s="26">
        <f t="shared" si="26"/>
        <v>43</v>
      </c>
      <c r="AW16" s="34">
        <f t="shared" si="2"/>
        <v>88</v>
      </c>
      <c r="AX16" s="35">
        <f t="shared" si="27"/>
        <v>3.7836443374322814E-3</v>
      </c>
      <c r="AY16" s="25"/>
      <c r="AZ16" s="26">
        <v>162</v>
      </c>
      <c r="BA16" s="26">
        <f t="shared" si="28"/>
        <v>162</v>
      </c>
      <c r="BB16" s="34">
        <f t="shared" si="3"/>
        <v>250</v>
      </c>
      <c r="BC16" s="35">
        <f t="shared" si="29"/>
        <v>1.0748989594978072E-2</v>
      </c>
      <c r="BD16" s="25"/>
      <c r="BE16" s="26">
        <v>19</v>
      </c>
      <c r="BF16" s="26">
        <f t="shared" si="30"/>
        <v>19</v>
      </c>
      <c r="BG16" s="34">
        <f t="shared" si="4"/>
        <v>269</v>
      </c>
      <c r="BH16" s="35">
        <f t="shared" si="31"/>
        <v>1.1565912804196405E-2</v>
      </c>
    </row>
    <row r="17" spans="2:60" ht="13" customHeight="1" x14ac:dyDescent="0.2">
      <c r="B17" s="24" t="s">
        <v>11</v>
      </c>
      <c r="C17" s="25"/>
      <c r="D17" s="26">
        <v>52</v>
      </c>
      <c r="E17" s="26">
        <v>52</v>
      </c>
      <c r="F17" s="35">
        <f t="shared" si="0"/>
        <v>5.1999999999999998E-3</v>
      </c>
      <c r="G17" s="25"/>
      <c r="H17" s="26">
        <v>86</v>
      </c>
      <c r="I17" s="26">
        <f t="shared" si="5"/>
        <v>86</v>
      </c>
      <c r="J17" s="34">
        <f t="shared" si="6"/>
        <v>138</v>
      </c>
      <c r="K17" s="35">
        <f t="shared" si="7"/>
        <v>1.38E-2</v>
      </c>
      <c r="L17" s="27"/>
      <c r="M17" s="26"/>
      <c r="N17" s="26" t="str">
        <f t="shared" si="8"/>
        <v>-</v>
      </c>
      <c r="O17" s="34">
        <f t="shared" si="9"/>
        <v>138</v>
      </c>
      <c r="P17" s="35">
        <f t="shared" si="10"/>
        <v>1.38E-2</v>
      </c>
      <c r="Q17" s="25"/>
      <c r="R17" s="26"/>
      <c r="S17" s="26" t="str">
        <f t="shared" si="11"/>
        <v>-</v>
      </c>
      <c r="T17" s="34">
        <f t="shared" si="12"/>
        <v>138</v>
      </c>
      <c r="U17" s="35">
        <f t="shared" si="13"/>
        <v>1.38E-2</v>
      </c>
      <c r="V17" s="27"/>
      <c r="W17" s="26">
        <v>133</v>
      </c>
      <c r="X17" s="26">
        <f t="shared" si="14"/>
        <v>133</v>
      </c>
      <c r="Y17" s="34">
        <f t="shared" si="15"/>
        <v>271</v>
      </c>
      <c r="Z17" s="35">
        <f t="shared" si="16"/>
        <v>2.7099999999999999E-2</v>
      </c>
      <c r="AA17" s="25"/>
      <c r="AB17" s="26">
        <v>6</v>
      </c>
      <c r="AC17" s="26">
        <f t="shared" si="17"/>
        <v>6</v>
      </c>
      <c r="AD17" s="34">
        <f t="shared" si="18"/>
        <v>277</v>
      </c>
      <c r="AE17" s="35">
        <f t="shared" si="19"/>
        <v>2.7699999999999999E-2</v>
      </c>
      <c r="AF17" s="27"/>
      <c r="AG17" s="26">
        <v>109</v>
      </c>
      <c r="AH17" s="26">
        <f t="shared" si="20"/>
        <v>109</v>
      </c>
      <c r="AI17" s="34">
        <f t="shared" si="21"/>
        <v>386</v>
      </c>
      <c r="AJ17" s="35">
        <f t="shared" si="22"/>
        <v>3.8600000000000002E-2</v>
      </c>
      <c r="AK17" s="27"/>
      <c r="AL17" s="26">
        <v>287</v>
      </c>
      <c r="AM17" s="26">
        <f t="shared" si="32"/>
        <v>287</v>
      </c>
      <c r="AN17" s="53">
        <f t="shared" si="23"/>
        <v>1.2339840055034827E-2</v>
      </c>
      <c r="AO17" s="25"/>
      <c r="AP17" s="26">
        <v>115</v>
      </c>
      <c r="AQ17" s="26">
        <f t="shared" si="24"/>
        <v>115</v>
      </c>
      <c r="AR17" s="34">
        <f t="shared" si="1"/>
        <v>402</v>
      </c>
      <c r="AS17" s="35">
        <f t="shared" si="25"/>
        <v>1.7284375268724742E-2</v>
      </c>
      <c r="AT17" s="25"/>
      <c r="AU17" s="26">
        <v>32</v>
      </c>
      <c r="AV17" s="26">
        <f t="shared" si="26"/>
        <v>32</v>
      </c>
      <c r="AW17" s="34">
        <f t="shared" si="2"/>
        <v>434</v>
      </c>
      <c r="AX17" s="35">
        <f t="shared" si="27"/>
        <v>1.8660245936881932E-2</v>
      </c>
      <c r="AY17" s="25"/>
      <c r="AZ17" s="26">
        <v>80</v>
      </c>
      <c r="BA17" s="26">
        <f t="shared" si="28"/>
        <v>80</v>
      </c>
      <c r="BB17" s="34">
        <f t="shared" si="3"/>
        <v>514</v>
      </c>
      <c r="BC17" s="35">
        <f t="shared" si="29"/>
        <v>2.2099922607274915E-2</v>
      </c>
      <c r="BD17" s="25"/>
      <c r="BE17" s="26">
        <v>114</v>
      </c>
      <c r="BF17" s="26">
        <f t="shared" si="30"/>
        <v>114</v>
      </c>
      <c r="BG17" s="34">
        <f t="shared" si="4"/>
        <v>628</v>
      </c>
      <c r="BH17" s="35">
        <f t="shared" si="31"/>
        <v>2.7001461862584918E-2</v>
      </c>
    </row>
    <row r="18" spans="2:60" ht="13" customHeight="1" x14ac:dyDescent="0.2">
      <c r="B18" s="24" t="s">
        <v>12</v>
      </c>
      <c r="C18" s="25"/>
      <c r="D18" s="26">
        <v>38</v>
      </c>
      <c r="E18" s="26">
        <v>38</v>
      </c>
      <c r="F18" s="35">
        <f t="shared" si="0"/>
        <v>3.8E-3</v>
      </c>
      <c r="G18" s="25"/>
      <c r="H18" s="26">
        <v>25</v>
      </c>
      <c r="I18" s="26">
        <f t="shared" si="5"/>
        <v>25</v>
      </c>
      <c r="J18" s="34">
        <f t="shared" si="6"/>
        <v>63</v>
      </c>
      <c r="K18" s="35">
        <f t="shared" si="7"/>
        <v>6.3E-3</v>
      </c>
      <c r="L18" s="27"/>
      <c r="M18" s="26"/>
      <c r="N18" s="26" t="str">
        <f t="shared" si="8"/>
        <v>-</v>
      </c>
      <c r="O18" s="34">
        <f t="shared" si="9"/>
        <v>63</v>
      </c>
      <c r="P18" s="35">
        <f t="shared" si="10"/>
        <v>6.3E-3</v>
      </c>
      <c r="Q18" s="25">
        <v>2</v>
      </c>
      <c r="R18" s="26">
        <v>27</v>
      </c>
      <c r="S18" s="26">
        <f t="shared" si="11"/>
        <v>29</v>
      </c>
      <c r="T18" s="34">
        <f t="shared" si="12"/>
        <v>92</v>
      </c>
      <c r="U18" s="35">
        <f t="shared" si="13"/>
        <v>9.1999999999999998E-3</v>
      </c>
      <c r="V18" s="27">
        <v>1</v>
      </c>
      <c r="W18" s="26"/>
      <c r="X18" s="26">
        <f t="shared" si="14"/>
        <v>1</v>
      </c>
      <c r="Y18" s="34">
        <f t="shared" si="15"/>
        <v>93</v>
      </c>
      <c r="Z18" s="35">
        <f t="shared" si="16"/>
        <v>9.2999999999999992E-3</v>
      </c>
      <c r="AA18" s="25">
        <v>3</v>
      </c>
      <c r="AB18" s="26">
        <v>9</v>
      </c>
      <c r="AC18" s="26">
        <f t="shared" si="17"/>
        <v>12</v>
      </c>
      <c r="AD18" s="34">
        <f t="shared" si="18"/>
        <v>105</v>
      </c>
      <c r="AE18" s="35">
        <f t="shared" si="19"/>
        <v>1.0500000000000001E-2</v>
      </c>
      <c r="AF18" s="27">
        <v>1</v>
      </c>
      <c r="AG18" s="26">
        <v>11</v>
      </c>
      <c r="AH18" s="26">
        <f t="shared" si="20"/>
        <v>12</v>
      </c>
      <c r="AI18" s="34">
        <f t="shared" si="21"/>
        <v>117</v>
      </c>
      <c r="AJ18" s="35">
        <f t="shared" si="22"/>
        <v>1.17E-2</v>
      </c>
      <c r="AK18" s="27"/>
      <c r="AL18" s="26">
        <v>9</v>
      </c>
      <c r="AM18" s="26">
        <f t="shared" si="32"/>
        <v>9</v>
      </c>
      <c r="AN18" s="53">
        <f t="shared" si="23"/>
        <v>3.869636254192106E-4</v>
      </c>
      <c r="AO18" s="25"/>
      <c r="AP18" s="26">
        <v>4</v>
      </c>
      <c r="AQ18" s="26">
        <f t="shared" si="24"/>
        <v>4</v>
      </c>
      <c r="AR18" s="34">
        <f t="shared" si="1"/>
        <v>13</v>
      </c>
      <c r="AS18" s="35">
        <f t="shared" si="25"/>
        <v>5.5894745893885975E-4</v>
      </c>
      <c r="AT18" s="25">
        <v>1</v>
      </c>
      <c r="AU18" s="26"/>
      <c r="AV18" s="26">
        <f t="shared" si="26"/>
        <v>1</v>
      </c>
      <c r="AW18" s="34">
        <f t="shared" si="2"/>
        <v>14</v>
      </c>
      <c r="AX18" s="35">
        <f t="shared" si="27"/>
        <v>6.0194341731877206E-4</v>
      </c>
      <c r="AY18" s="25">
        <v>1</v>
      </c>
      <c r="AZ18" s="26"/>
      <c r="BA18" s="26">
        <f t="shared" si="28"/>
        <v>1</v>
      </c>
      <c r="BB18" s="34">
        <f t="shared" si="3"/>
        <v>15</v>
      </c>
      <c r="BC18" s="35">
        <f t="shared" si="29"/>
        <v>6.4493937569868437E-4</v>
      </c>
      <c r="BD18" s="25">
        <v>2</v>
      </c>
      <c r="BE18" s="26"/>
      <c r="BF18" s="26">
        <f t="shared" si="30"/>
        <v>2</v>
      </c>
      <c r="BG18" s="34">
        <f t="shared" si="4"/>
        <v>17</v>
      </c>
      <c r="BH18" s="35">
        <f t="shared" si="31"/>
        <v>7.3093129245850889E-4</v>
      </c>
    </row>
    <row r="19" spans="2:60" ht="13" customHeight="1" x14ac:dyDescent="0.2">
      <c r="B19" s="24" t="s">
        <v>13</v>
      </c>
      <c r="C19" s="25">
        <v>6</v>
      </c>
      <c r="D19" s="26"/>
      <c r="E19" s="26">
        <v>6</v>
      </c>
      <c r="F19" s="35">
        <f t="shared" si="0"/>
        <v>5.9999999999999995E-4</v>
      </c>
      <c r="G19" s="25">
        <v>2</v>
      </c>
      <c r="H19" s="26">
        <v>6</v>
      </c>
      <c r="I19" s="26">
        <f t="shared" si="5"/>
        <v>8</v>
      </c>
      <c r="J19" s="34">
        <f t="shared" si="6"/>
        <v>14</v>
      </c>
      <c r="K19" s="35">
        <f t="shared" si="7"/>
        <v>1.4E-3</v>
      </c>
      <c r="L19" s="27"/>
      <c r="M19" s="26"/>
      <c r="N19" s="26" t="str">
        <f t="shared" si="8"/>
        <v>-</v>
      </c>
      <c r="O19" s="34">
        <f t="shared" si="9"/>
        <v>14</v>
      </c>
      <c r="P19" s="35">
        <f t="shared" si="10"/>
        <v>1.4E-3</v>
      </c>
      <c r="Q19" s="25"/>
      <c r="R19" s="26">
        <v>1</v>
      </c>
      <c r="S19" s="26">
        <f t="shared" si="11"/>
        <v>1</v>
      </c>
      <c r="T19" s="34">
        <f t="shared" si="12"/>
        <v>15</v>
      </c>
      <c r="U19" s="35">
        <f t="shared" si="13"/>
        <v>1.5E-3</v>
      </c>
      <c r="V19" s="27">
        <v>47</v>
      </c>
      <c r="W19" s="26"/>
      <c r="X19" s="26">
        <f t="shared" si="14"/>
        <v>47</v>
      </c>
      <c r="Y19" s="34">
        <f t="shared" si="15"/>
        <v>62</v>
      </c>
      <c r="Z19" s="35">
        <f t="shared" si="16"/>
        <v>6.1999999999999998E-3</v>
      </c>
      <c r="AA19" s="25">
        <v>12</v>
      </c>
      <c r="AB19" s="26">
        <v>9</v>
      </c>
      <c r="AC19" s="26">
        <f t="shared" si="17"/>
        <v>21</v>
      </c>
      <c r="AD19" s="34">
        <f t="shared" si="18"/>
        <v>83</v>
      </c>
      <c r="AE19" s="35">
        <f t="shared" si="19"/>
        <v>8.3000000000000001E-3</v>
      </c>
      <c r="AF19" s="27">
        <v>6</v>
      </c>
      <c r="AG19" s="26"/>
      <c r="AH19" s="26">
        <f t="shared" si="20"/>
        <v>6</v>
      </c>
      <c r="AI19" s="34">
        <f t="shared" si="21"/>
        <v>89</v>
      </c>
      <c r="AJ19" s="35">
        <f t="shared" si="22"/>
        <v>8.8999999999999999E-3</v>
      </c>
      <c r="AK19" s="27">
        <v>4</v>
      </c>
      <c r="AL19" s="26">
        <v>248</v>
      </c>
      <c r="AM19" s="26">
        <f t="shared" si="32"/>
        <v>252</v>
      </c>
      <c r="AN19" s="53">
        <f t="shared" si="23"/>
        <v>1.0834981511737897E-2</v>
      </c>
      <c r="AO19" s="25"/>
      <c r="AP19" s="26">
        <v>1297</v>
      </c>
      <c r="AQ19" s="26">
        <f t="shared" si="24"/>
        <v>1297</v>
      </c>
      <c r="AR19" s="34">
        <f t="shared" si="1"/>
        <v>1549</v>
      </c>
      <c r="AS19" s="35">
        <f t="shared" si="25"/>
        <v>6.6600739530484135E-2</v>
      </c>
      <c r="AT19" s="25">
        <v>4</v>
      </c>
      <c r="AU19" s="26">
        <v>2087</v>
      </c>
      <c r="AV19" s="26">
        <f t="shared" si="26"/>
        <v>2091</v>
      </c>
      <c r="AW19" s="34">
        <f t="shared" si="2"/>
        <v>3640</v>
      </c>
      <c r="AX19" s="35">
        <f t="shared" si="27"/>
        <v>0.15650528850288073</v>
      </c>
      <c r="AY19" s="25"/>
      <c r="AZ19" s="26">
        <v>957</v>
      </c>
      <c r="BA19" s="26">
        <f t="shared" si="28"/>
        <v>957</v>
      </c>
      <c r="BB19" s="34">
        <f t="shared" si="3"/>
        <v>4597</v>
      </c>
      <c r="BC19" s="35">
        <f t="shared" si="29"/>
        <v>0.19765242067245678</v>
      </c>
      <c r="BD19" s="25">
        <v>2</v>
      </c>
      <c r="BE19" s="26">
        <v>1754</v>
      </c>
      <c r="BF19" s="26">
        <f t="shared" si="30"/>
        <v>1756</v>
      </c>
      <c r="BG19" s="34">
        <f t="shared" si="4"/>
        <v>6353</v>
      </c>
      <c r="BH19" s="35">
        <f t="shared" si="31"/>
        <v>0.27315332358758276</v>
      </c>
    </row>
    <row r="20" spans="2:60" ht="13" customHeight="1" x14ac:dyDescent="0.2">
      <c r="B20" s="24" t="s">
        <v>14</v>
      </c>
      <c r="C20" s="25"/>
      <c r="D20" s="26">
        <v>29</v>
      </c>
      <c r="E20" s="26">
        <v>29</v>
      </c>
      <c r="F20" s="35">
        <f t="shared" si="0"/>
        <v>2.8999999999999998E-3</v>
      </c>
      <c r="G20" s="25"/>
      <c r="H20" s="26"/>
      <c r="I20" s="26" t="str">
        <f t="shared" si="5"/>
        <v>-</v>
      </c>
      <c r="J20" s="34">
        <f t="shared" si="6"/>
        <v>29</v>
      </c>
      <c r="K20" s="35">
        <f t="shared" si="7"/>
        <v>2.8999999999999998E-3</v>
      </c>
      <c r="L20" s="27"/>
      <c r="M20" s="26"/>
      <c r="N20" s="26" t="str">
        <f t="shared" si="8"/>
        <v>-</v>
      </c>
      <c r="O20" s="34">
        <f t="shared" si="9"/>
        <v>29</v>
      </c>
      <c r="P20" s="35">
        <f t="shared" si="10"/>
        <v>2.8999999999999998E-3</v>
      </c>
      <c r="Q20" s="25"/>
      <c r="R20" s="26">
        <v>35</v>
      </c>
      <c r="S20" s="26">
        <f t="shared" si="11"/>
        <v>35</v>
      </c>
      <c r="T20" s="34">
        <f t="shared" si="12"/>
        <v>64</v>
      </c>
      <c r="U20" s="35">
        <f t="shared" si="13"/>
        <v>6.4000000000000003E-3</v>
      </c>
      <c r="V20" s="27">
        <v>3</v>
      </c>
      <c r="W20" s="26">
        <v>1</v>
      </c>
      <c r="X20" s="26">
        <f t="shared" si="14"/>
        <v>4</v>
      </c>
      <c r="Y20" s="34">
        <f t="shared" si="15"/>
        <v>68</v>
      </c>
      <c r="Z20" s="35">
        <f t="shared" si="16"/>
        <v>6.7999999999999996E-3</v>
      </c>
      <c r="AA20" s="25">
        <v>3</v>
      </c>
      <c r="AB20" s="26">
        <v>27</v>
      </c>
      <c r="AC20" s="26">
        <f t="shared" si="17"/>
        <v>30</v>
      </c>
      <c r="AD20" s="34">
        <f t="shared" si="18"/>
        <v>98</v>
      </c>
      <c r="AE20" s="35">
        <f t="shared" si="19"/>
        <v>9.7999999999999997E-3</v>
      </c>
      <c r="AF20" s="27"/>
      <c r="AG20" s="26">
        <v>143</v>
      </c>
      <c r="AH20" s="26">
        <f t="shared" si="20"/>
        <v>143</v>
      </c>
      <c r="AI20" s="34">
        <f t="shared" si="21"/>
        <v>241</v>
      </c>
      <c r="AJ20" s="35">
        <f t="shared" si="22"/>
        <v>2.41E-2</v>
      </c>
      <c r="AK20" s="27"/>
      <c r="AL20" s="26">
        <v>27</v>
      </c>
      <c r="AM20" s="26">
        <f t="shared" si="32"/>
        <v>27</v>
      </c>
      <c r="AN20" s="53">
        <f t="shared" si="23"/>
        <v>1.1608908762576317E-3</v>
      </c>
      <c r="AO20" s="25"/>
      <c r="AP20" s="26">
        <v>20</v>
      </c>
      <c r="AQ20" s="26">
        <f t="shared" si="24"/>
        <v>20</v>
      </c>
      <c r="AR20" s="34">
        <f t="shared" si="1"/>
        <v>47</v>
      </c>
      <c r="AS20" s="35">
        <f t="shared" si="25"/>
        <v>2.0208100438558778E-3</v>
      </c>
      <c r="AT20" s="25">
        <v>4</v>
      </c>
      <c r="AU20" s="26">
        <v>1</v>
      </c>
      <c r="AV20" s="26">
        <f t="shared" si="26"/>
        <v>5</v>
      </c>
      <c r="AW20" s="34">
        <f t="shared" si="2"/>
        <v>52</v>
      </c>
      <c r="AX20" s="35">
        <f t="shared" si="27"/>
        <v>2.235789835755439E-3</v>
      </c>
      <c r="AY20" s="25">
        <v>1</v>
      </c>
      <c r="AZ20" s="26"/>
      <c r="BA20" s="26">
        <f t="shared" si="28"/>
        <v>1</v>
      </c>
      <c r="BB20" s="34">
        <f t="shared" si="3"/>
        <v>53</v>
      </c>
      <c r="BC20" s="35">
        <f t="shared" si="29"/>
        <v>2.2787857941353514E-3</v>
      </c>
      <c r="BD20" s="25"/>
      <c r="BE20" s="26">
        <v>2</v>
      </c>
      <c r="BF20" s="26">
        <f t="shared" si="30"/>
        <v>2</v>
      </c>
      <c r="BG20" s="34">
        <f t="shared" si="4"/>
        <v>55</v>
      </c>
      <c r="BH20" s="35">
        <f t="shared" si="31"/>
        <v>2.3647777108951758E-3</v>
      </c>
    </row>
    <row r="21" spans="2:60" ht="13" customHeight="1" x14ac:dyDescent="0.2">
      <c r="B21" s="24" t="s">
        <v>15</v>
      </c>
      <c r="C21" s="25"/>
      <c r="D21" s="26">
        <v>1</v>
      </c>
      <c r="E21" s="26">
        <v>1</v>
      </c>
      <c r="F21" s="35">
        <f t="shared" si="0"/>
        <v>1E-4</v>
      </c>
      <c r="G21" s="25">
        <v>34</v>
      </c>
      <c r="H21" s="26"/>
      <c r="I21" s="26">
        <f t="shared" si="5"/>
        <v>34</v>
      </c>
      <c r="J21" s="34">
        <f t="shared" si="6"/>
        <v>35</v>
      </c>
      <c r="K21" s="35">
        <f t="shared" si="7"/>
        <v>3.5000000000000001E-3</v>
      </c>
      <c r="L21" s="27"/>
      <c r="M21" s="26">
        <v>136</v>
      </c>
      <c r="N21" s="26">
        <f t="shared" si="8"/>
        <v>136</v>
      </c>
      <c r="O21" s="34">
        <f t="shared" si="9"/>
        <v>171</v>
      </c>
      <c r="P21" s="35">
        <f t="shared" si="10"/>
        <v>1.7100000000000001E-2</v>
      </c>
      <c r="Q21" s="25">
        <v>7</v>
      </c>
      <c r="R21" s="26">
        <v>13</v>
      </c>
      <c r="S21" s="26">
        <f t="shared" si="11"/>
        <v>20</v>
      </c>
      <c r="T21" s="34">
        <f t="shared" si="12"/>
        <v>191</v>
      </c>
      <c r="U21" s="35">
        <f t="shared" si="13"/>
        <v>1.9099999999999999E-2</v>
      </c>
      <c r="V21" s="27">
        <v>39</v>
      </c>
      <c r="W21" s="26">
        <v>384</v>
      </c>
      <c r="X21" s="26">
        <f t="shared" si="14"/>
        <v>423</v>
      </c>
      <c r="Y21" s="34">
        <f t="shared" si="15"/>
        <v>614</v>
      </c>
      <c r="Z21" s="35">
        <f t="shared" si="16"/>
        <v>6.1400000000000003E-2</v>
      </c>
      <c r="AA21" s="25">
        <v>10</v>
      </c>
      <c r="AB21" s="26">
        <v>417</v>
      </c>
      <c r="AC21" s="26">
        <f t="shared" si="17"/>
        <v>427</v>
      </c>
      <c r="AD21" s="34">
        <f t="shared" si="18"/>
        <v>1041</v>
      </c>
      <c r="AE21" s="35">
        <f t="shared" si="19"/>
        <v>0.1041</v>
      </c>
      <c r="AF21" s="27">
        <v>40</v>
      </c>
      <c r="AG21" s="26">
        <v>10</v>
      </c>
      <c r="AH21" s="26">
        <f t="shared" si="20"/>
        <v>50</v>
      </c>
      <c r="AI21" s="34">
        <f t="shared" si="21"/>
        <v>1091</v>
      </c>
      <c r="AJ21" s="35">
        <f t="shared" si="22"/>
        <v>0.1091</v>
      </c>
      <c r="AK21" s="27">
        <v>1</v>
      </c>
      <c r="AL21" s="26">
        <v>23</v>
      </c>
      <c r="AM21" s="26">
        <f t="shared" si="32"/>
        <v>24</v>
      </c>
      <c r="AN21" s="53">
        <f t="shared" si="23"/>
        <v>1.0319030011178949E-3</v>
      </c>
      <c r="AO21" s="25">
        <v>19</v>
      </c>
      <c r="AP21" s="26">
        <v>8</v>
      </c>
      <c r="AQ21" s="26">
        <f t="shared" si="24"/>
        <v>27</v>
      </c>
      <c r="AR21" s="34">
        <f t="shared" si="1"/>
        <v>51</v>
      </c>
      <c r="AS21" s="35">
        <f t="shared" si="25"/>
        <v>2.1927938773755266E-3</v>
      </c>
      <c r="AT21" s="25">
        <v>7</v>
      </c>
      <c r="AU21" s="26">
        <v>5</v>
      </c>
      <c r="AV21" s="26">
        <f t="shared" si="26"/>
        <v>12</v>
      </c>
      <c r="AW21" s="34">
        <f t="shared" si="2"/>
        <v>63</v>
      </c>
      <c r="AX21" s="35">
        <f t="shared" si="27"/>
        <v>2.7087453779344743E-3</v>
      </c>
      <c r="AY21" s="25">
        <v>6</v>
      </c>
      <c r="AZ21" s="26"/>
      <c r="BA21" s="26">
        <f t="shared" si="28"/>
        <v>6</v>
      </c>
      <c r="BB21" s="34">
        <f t="shared" si="3"/>
        <v>69</v>
      </c>
      <c r="BC21" s="35">
        <f t="shared" si="29"/>
        <v>2.966721128213948E-3</v>
      </c>
      <c r="BD21" s="25">
        <v>2</v>
      </c>
      <c r="BE21" s="26"/>
      <c r="BF21" s="26">
        <f t="shared" si="30"/>
        <v>2</v>
      </c>
      <c r="BG21" s="34">
        <f t="shared" si="4"/>
        <v>71</v>
      </c>
      <c r="BH21" s="35">
        <f t="shared" si="31"/>
        <v>3.0527130449737724E-3</v>
      </c>
    </row>
    <row r="22" spans="2:60" ht="13" customHeight="1" x14ac:dyDescent="0.2">
      <c r="B22" s="24" t="s">
        <v>16</v>
      </c>
      <c r="C22" s="25"/>
      <c r="D22" s="26"/>
      <c r="E22" s="26"/>
      <c r="F22" s="35">
        <f t="shared" si="0"/>
        <v>0</v>
      </c>
      <c r="G22" s="25"/>
      <c r="H22" s="26"/>
      <c r="I22" s="26" t="str">
        <f t="shared" si="5"/>
        <v>-</v>
      </c>
      <c r="J22" s="34">
        <f t="shared" si="6"/>
        <v>0</v>
      </c>
      <c r="K22" s="35">
        <f t="shared" si="7"/>
        <v>0</v>
      </c>
      <c r="L22" s="27"/>
      <c r="M22" s="26"/>
      <c r="N22" s="26" t="str">
        <f t="shared" si="8"/>
        <v>-</v>
      </c>
      <c r="O22" s="34">
        <f t="shared" si="9"/>
        <v>0</v>
      </c>
      <c r="P22" s="35">
        <f t="shared" si="10"/>
        <v>0</v>
      </c>
      <c r="Q22" s="25"/>
      <c r="R22" s="26"/>
      <c r="S22" s="26" t="str">
        <f t="shared" si="11"/>
        <v>-</v>
      </c>
      <c r="T22" s="34">
        <f t="shared" si="12"/>
        <v>0</v>
      </c>
      <c r="U22" s="35">
        <f t="shared" si="13"/>
        <v>0</v>
      </c>
      <c r="V22" s="27"/>
      <c r="W22" s="26"/>
      <c r="X22" s="26" t="str">
        <f t="shared" si="14"/>
        <v>-</v>
      </c>
      <c r="Y22" s="34">
        <f t="shared" si="15"/>
        <v>0</v>
      </c>
      <c r="Z22" s="35">
        <f t="shared" si="16"/>
        <v>0</v>
      </c>
      <c r="AA22" s="25"/>
      <c r="AB22" s="26"/>
      <c r="AC22" s="26" t="str">
        <f t="shared" si="17"/>
        <v>-</v>
      </c>
      <c r="AD22" s="34">
        <f t="shared" si="18"/>
        <v>0</v>
      </c>
      <c r="AE22" s="35">
        <f t="shared" si="19"/>
        <v>0</v>
      </c>
      <c r="AF22" s="27"/>
      <c r="AG22" s="26"/>
      <c r="AH22" s="26" t="str">
        <f t="shared" si="20"/>
        <v>-</v>
      </c>
      <c r="AI22" s="34">
        <f t="shared" si="21"/>
        <v>0</v>
      </c>
      <c r="AJ22" s="35">
        <f t="shared" si="22"/>
        <v>0</v>
      </c>
      <c r="AK22" s="27"/>
      <c r="AL22" s="26"/>
      <c r="AM22" s="26"/>
      <c r="AN22" s="53">
        <f t="shared" si="23"/>
        <v>0</v>
      </c>
      <c r="AO22" s="25"/>
      <c r="AP22" s="26"/>
      <c r="AQ22" s="26" t="str">
        <f t="shared" si="24"/>
        <v>-</v>
      </c>
      <c r="AR22" s="34">
        <f t="shared" si="1"/>
        <v>0</v>
      </c>
      <c r="AS22" s="35">
        <f t="shared" si="25"/>
        <v>0</v>
      </c>
      <c r="AT22" s="25"/>
      <c r="AU22" s="26"/>
      <c r="AV22" s="26" t="str">
        <f t="shared" si="26"/>
        <v>-</v>
      </c>
      <c r="AW22" s="34">
        <f t="shared" si="2"/>
        <v>0</v>
      </c>
      <c r="AX22" s="35">
        <f t="shared" si="27"/>
        <v>0</v>
      </c>
      <c r="AY22" s="25"/>
      <c r="AZ22" s="26"/>
      <c r="BA22" s="26" t="str">
        <f t="shared" si="28"/>
        <v>-</v>
      </c>
      <c r="BB22" s="34">
        <f t="shared" si="3"/>
        <v>0</v>
      </c>
      <c r="BC22" s="35">
        <f t="shared" si="29"/>
        <v>0</v>
      </c>
      <c r="BD22" s="25"/>
      <c r="BE22" s="26"/>
      <c r="BF22" s="26" t="str">
        <f t="shared" si="30"/>
        <v>-</v>
      </c>
      <c r="BG22" s="34">
        <f t="shared" si="4"/>
        <v>0</v>
      </c>
      <c r="BH22" s="35">
        <f t="shared" si="31"/>
        <v>0</v>
      </c>
    </row>
    <row r="23" spans="2:60" ht="13" customHeight="1" x14ac:dyDescent="0.2">
      <c r="B23" s="24" t="s">
        <v>17</v>
      </c>
      <c r="C23" s="25"/>
      <c r="D23" s="26">
        <v>5</v>
      </c>
      <c r="E23" s="26">
        <v>5</v>
      </c>
      <c r="F23" s="35">
        <f t="shared" si="0"/>
        <v>5.0000000000000001E-4</v>
      </c>
      <c r="G23" s="25"/>
      <c r="H23" s="26">
        <v>78</v>
      </c>
      <c r="I23" s="26">
        <f t="shared" si="5"/>
        <v>78</v>
      </c>
      <c r="J23" s="34">
        <f t="shared" si="6"/>
        <v>83</v>
      </c>
      <c r="K23" s="35">
        <f t="shared" si="7"/>
        <v>8.3000000000000001E-3</v>
      </c>
      <c r="L23" s="27"/>
      <c r="M23" s="26"/>
      <c r="N23" s="26" t="str">
        <f t="shared" si="8"/>
        <v>-</v>
      </c>
      <c r="O23" s="34">
        <f t="shared" si="9"/>
        <v>83</v>
      </c>
      <c r="P23" s="35">
        <f t="shared" si="10"/>
        <v>8.3000000000000001E-3</v>
      </c>
      <c r="Q23" s="25"/>
      <c r="R23" s="26">
        <v>10</v>
      </c>
      <c r="S23" s="26">
        <f t="shared" si="11"/>
        <v>10</v>
      </c>
      <c r="T23" s="34">
        <f t="shared" si="12"/>
        <v>93</v>
      </c>
      <c r="U23" s="35">
        <f t="shared" si="13"/>
        <v>9.2999999999999992E-3</v>
      </c>
      <c r="V23" s="27"/>
      <c r="W23" s="26"/>
      <c r="X23" s="26" t="str">
        <f t="shared" si="14"/>
        <v>-</v>
      </c>
      <c r="Y23" s="34">
        <f t="shared" si="15"/>
        <v>93</v>
      </c>
      <c r="Z23" s="35">
        <f t="shared" si="16"/>
        <v>9.2999999999999992E-3</v>
      </c>
      <c r="AA23" s="25">
        <v>3</v>
      </c>
      <c r="AB23" s="26">
        <v>1</v>
      </c>
      <c r="AC23" s="26">
        <f t="shared" si="17"/>
        <v>4</v>
      </c>
      <c r="AD23" s="34">
        <f t="shared" si="18"/>
        <v>97</v>
      </c>
      <c r="AE23" s="35">
        <f t="shared" si="19"/>
        <v>9.7000000000000003E-3</v>
      </c>
      <c r="AF23" s="27"/>
      <c r="AG23" s="26">
        <v>6</v>
      </c>
      <c r="AH23" s="26">
        <f t="shared" si="20"/>
        <v>6</v>
      </c>
      <c r="AI23" s="34">
        <f t="shared" si="21"/>
        <v>103</v>
      </c>
      <c r="AJ23" s="35">
        <f t="shared" si="22"/>
        <v>1.03E-2</v>
      </c>
      <c r="AK23" s="27"/>
      <c r="AL23" s="26">
        <v>25</v>
      </c>
      <c r="AM23" s="26">
        <f t="shared" si="32"/>
        <v>25</v>
      </c>
      <c r="AN23" s="53">
        <f t="shared" si="23"/>
        <v>1.0748989594978073E-3</v>
      </c>
      <c r="AO23" s="25">
        <v>6</v>
      </c>
      <c r="AP23" s="26"/>
      <c r="AQ23" s="26">
        <f t="shared" si="24"/>
        <v>6</v>
      </c>
      <c r="AR23" s="34">
        <f t="shared" si="1"/>
        <v>31</v>
      </c>
      <c r="AS23" s="35">
        <f t="shared" si="25"/>
        <v>1.332874709777281E-3</v>
      </c>
      <c r="AT23" s="25">
        <v>10</v>
      </c>
      <c r="AU23" s="26">
        <v>49</v>
      </c>
      <c r="AV23" s="26">
        <f t="shared" si="26"/>
        <v>59</v>
      </c>
      <c r="AW23" s="34">
        <f t="shared" si="2"/>
        <v>90</v>
      </c>
      <c r="AX23" s="35">
        <f t="shared" si="27"/>
        <v>3.8696362541921058E-3</v>
      </c>
      <c r="AY23" s="25">
        <v>4</v>
      </c>
      <c r="AZ23" s="26">
        <v>130</v>
      </c>
      <c r="BA23" s="26">
        <f t="shared" si="28"/>
        <v>134</v>
      </c>
      <c r="BB23" s="34">
        <f t="shared" si="3"/>
        <v>224</v>
      </c>
      <c r="BC23" s="35">
        <f t="shared" si="29"/>
        <v>9.631094677100353E-3</v>
      </c>
      <c r="BD23" s="25"/>
      <c r="BE23" s="26"/>
      <c r="BF23" s="26" t="str">
        <f t="shared" si="30"/>
        <v>-</v>
      </c>
      <c r="BG23" s="34">
        <f t="shared" si="4"/>
        <v>224</v>
      </c>
      <c r="BH23" s="35">
        <f t="shared" si="31"/>
        <v>9.631094677100353E-3</v>
      </c>
    </row>
    <row r="24" spans="2:60" ht="13" customHeight="1" x14ac:dyDescent="0.2">
      <c r="B24" s="24" t="s">
        <v>18</v>
      </c>
      <c r="C24" s="25"/>
      <c r="D24" s="26"/>
      <c r="E24" s="26"/>
      <c r="F24" s="35">
        <f t="shared" si="0"/>
        <v>0</v>
      </c>
      <c r="G24" s="25"/>
      <c r="H24" s="26"/>
      <c r="I24" s="26" t="str">
        <f t="shared" si="5"/>
        <v>-</v>
      </c>
      <c r="J24" s="34">
        <f t="shared" si="6"/>
        <v>0</v>
      </c>
      <c r="K24" s="35">
        <f t="shared" si="7"/>
        <v>0</v>
      </c>
      <c r="L24" s="27"/>
      <c r="M24" s="26"/>
      <c r="N24" s="26" t="str">
        <f t="shared" si="8"/>
        <v>-</v>
      </c>
      <c r="O24" s="34">
        <f t="shared" si="9"/>
        <v>0</v>
      </c>
      <c r="P24" s="35">
        <f t="shared" si="10"/>
        <v>0</v>
      </c>
      <c r="Q24" s="25"/>
      <c r="R24" s="26"/>
      <c r="S24" s="26" t="str">
        <f t="shared" si="11"/>
        <v>-</v>
      </c>
      <c r="T24" s="34">
        <f t="shared" si="12"/>
        <v>0</v>
      </c>
      <c r="U24" s="35">
        <f t="shared" si="13"/>
        <v>0</v>
      </c>
      <c r="V24" s="27"/>
      <c r="W24" s="26"/>
      <c r="X24" s="26" t="str">
        <f t="shared" si="14"/>
        <v>-</v>
      </c>
      <c r="Y24" s="34">
        <f t="shared" si="15"/>
        <v>0</v>
      </c>
      <c r="Z24" s="35">
        <f t="shared" si="16"/>
        <v>0</v>
      </c>
      <c r="AA24" s="25">
        <v>1</v>
      </c>
      <c r="AB24" s="26"/>
      <c r="AC24" s="26">
        <f t="shared" si="17"/>
        <v>1</v>
      </c>
      <c r="AD24" s="34">
        <f t="shared" si="18"/>
        <v>1</v>
      </c>
      <c r="AE24" s="35">
        <f t="shared" si="19"/>
        <v>1E-4</v>
      </c>
      <c r="AF24" s="27"/>
      <c r="AG24" s="26"/>
      <c r="AH24" s="26" t="str">
        <f t="shared" si="20"/>
        <v>-</v>
      </c>
      <c r="AI24" s="34">
        <f t="shared" si="21"/>
        <v>1</v>
      </c>
      <c r="AJ24" s="35">
        <f t="shared" si="22"/>
        <v>1E-4</v>
      </c>
      <c r="AK24" s="27"/>
      <c r="AL24" s="26"/>
      <c r="AM24" s="26"/>
      <c r="AN24" s="53">
        <f t="shared" si="23"/>
        <v>0</v>
      </c>
      <c r="AO24" s="25"/>
      <c r="AP24" s="26"/>
      <c r="AQ24" s="26" t="str">
        <f t="shared" si="24"/>
        <v>-</v>
      </c>
      <c r="AR24" s="34">
        <f t="shared" si="1"/>
        <v>0</v>
      </c>
      <c r="AS24" s="35">
        <f t="shared" si="25"/>
        <v>0</v>
      </c>
      <c r="AT24" s="25"/>
      <c r="AU24" s="26"/>
      <c r="AV24" s="26" t="str">
        <f t="shared" si="26"/>
        <v>-</v>
      </c>
      <c r="AW24" s="34">
        <f t="shared" si="2"/>
        <v>0</v>
      </c>
      <c r="AX24" s="35">
        <f t="shared" si="27"/>
        <v>0</v>
      </c>
      <c r="AY24" s="25"/>
      <c r="AZ24" s="26"/>
      <c r="BA24" s="26" t="str">
        <f t="shared" si="28"/>
        <v>-</v>
      </c>
      <c r="BB24" s="34">
        <f t="shared" si="3"/>
        <v>0</v>
      </c>
      <c r="BC24" s="35">
        <f t="shared" si="29"/>
        <v>0</v>
      </c>
      <c r="BD24" s="25"/>
      <c r="BE24" s="26"/>
      <c r="BF24" s="26" t="str">
        <f t="shared" si="30"/>
        <v>-</v>
      </c>
      <c r="BG24" s="34">
        <f t="shared" si="4"/>
        <v>0</v>
      </c>
      <c r="BH24" s="35">
        <f t="shared" si="31"/>
        <v>0</v>
      </c>
    </row>
    <row r="25" spans="2:60" ht="13" customHeight="1" x14ac:dyDescent="0.2">
      <c r="B25" s="24" t="s">
        <v>19</v>
      </c>
      <c r="C25" s="25"/>
      <c r="D25" s="26">
        <v>1239</v>
      </c>
      <c r="E25" s="26">
        <v>1239</v>
      </c>
      <c r="F25" s="35">
        <f t="shared" si="0"/>
        <v>0.1239</v>
      </c>
      <c r="G25" s="25"/>
      <c r="H25" s="26">
        <v>1647</v>
      </c>
      <c r="I25" s="26">
        <f t="shared" si="5"/>
        <v>1647</v>
      </c>
      <c r="J25" s="34">
        <f t="shared" si="6"/>
        <v>2886</v>
      </c>
      <c r="K25" s="35">
        <f t="shared" si="7"/>
        <v>0.28860000000000002</v>
      </c>
      <c r="L25" s="27"/>
      <c r="M25" s="26"/>
      <c r="N25" s="26" t="str">
        <f t="shared" si="8"/>
        <v>-</v>
      </c>
      <c r="O25" s="34">
        <f t="shared" si="9"/>
        <v>2886</v>
      </c>
      <c r="P25" s="35">
        <f t="shared" si="10"/>
        <v>0.28860000000000002</v>
      </c>
      <c r="Q25" s="25"/>
      <c r="R25" s="26">
        <v>81</v>
      </c>
      <c r="S25" s="26">
        <f t="shared" si="11"/>
        <v>81</v>
      </c>
      <c r="T25" s="34">
        <f t="shared" si="12"/>
        <v>2967</v>
      </c>
      <c r="U25" s="35">
        <f t="shared" si="13"/>
        <v>0.29670000000000002</v>
      </c>
      <c r="V25" s="27"/>
      <c r="W25" s="26">
        <v>8</v>
      </c>
      <c r="X25" s="26">
        <f t="shared" si="14"/>
        <v>8</v>
      </c>
      <c r="Y25" s="34">
        <f t="shared" si="15"/>
        <v>2975</v>
      </c>
      <c r="Z25" s="35">
        <f t="shared" si="16"/>
        <v>0.29749999999999999</v>
      </c>
      <c r="AA25" s="25"/>
      <c r="AB25" s="26">
        <v>32</v>
      </c>
      <c r="AC25" s="26">
        <f t="shared" si="17"/>
        <v>32</v>
      </c>
      <c r="AD25" s="34">
        <f t="shared" si="18"/>
        <v>3007</v>
      </c>
      <c r="AE25" s="35">
        <f t="shared" si="19"/>
        <v>0.30070000000000002</v>
      </c>
      <c r="AF25" s="27">
        <v>4</v>
      </c>
      <c r="AG25" s="26">
        <v>570</v>
      </c>
      <c r="AH25" s="26">
        <f t="shared" si="20"/>
        <v>574</v>
      </c>
      <c r="AI25" s="34">
        <f t="shared" si="21"/>
        <v>3581</v>
      </c>
      <c r="AJ25" s="35">
        <f t="shared" si="22"/>
        <v>0.35809999999999997</v>
      </c>
      <c r="AK25" s="27"/>
      <c r="AL25" s="26">
        <v>94</v>
      </c>
      <c r="AM25" s="26">
        <f t="shared" si="32"/>
        <v>94</v>
      </c>
      <c r="AN25" s="53">
        <f t="shared" si="23"/>
        <v>4.0416200877117555E-3</v>
      </c>
      <c r="AO25" s="25"/>
      <c r="AP25" s="26">
        <v>185</v>
      </c>
      <c r="AQ25" s="26">
        <f t="shared" si="24"/>
        <v>185</v>
      </c>
      <c r="AR25" s="34">
        <f t="shared" si="1"/>
        <v>279</v>
      </c>
      <c r="AS25" s="35">
        <f t="shared" si="25"/>
        <v>1.1995872387995529E-2</v>
      </c>
      <c r="AT25" s="25">
        <v>2</v>
      </c>
      <c r="AU25" s="26">
        <v>94</v>
      </c>
      <c r="AV25" s="26">
        <f t="shared" si="26"/>
        <v>96</v>
      </c>
      <c r="AW25" s="34">
        <f t="shared" si="2"/>
        <v>375</v>
      </c>
      <c r="AX25" s="35">
        <f t="shared" si="27"/>
        <v>1.6123484392467108E-2</v>
      </c>
      <c r="AY25" s="25">
        <v>2</v>
      </c>
      <c r="AZ25" s="26">
        <v>63</v>
      </c>
      <c r="BA25" s="26">
        <f t="shared" si="28"/>
        <v>65</v>
      </c>
      <c r="BB25" s="34">
        <f t="shared" si="3"/>
        <v>440</v>
      </c>
      <c r="BC25" s="35">
        <f t="shared" si="29"/>
        <v>1.8918221687161407E-2</v>
      </c>
      <c r="BD25" s="25"/>
      <c r="BE25" s="26"/>
      <c r="BF25" s="26" t="str">
        <f t="shared" si="30"/>
        <v>-</v>
      </c>
      <c r="BG25" s="34">
        <f t="shared" si="4"/>
        <v>440</v>
      </c>
      <c r="BH25" s="35">
        <f t="shared" si="31"/>
        <v>1.8918221687161407E-2</v>
      </c>
    </row>
    <row r="26" spans="2:60" ht="13" customHeight="1" x14ac:dyDescent="0.2">
      <c r="B26" s="24" t="s">
        <v>20</v>
      </c>
      <c r="C26" s="25">
        <v>1</v>
      </c>
      <c r="D26" s="26">
        <v>174</v>
      </c>
      <c r="E26" s="26">
        <v>175</v>
      </c>
      <c r="F26" s="35">
        <f t="shared" si="0"/>
        <v>1.7500000000000002E-2</v>
      </c>
      <c r="G26" s="25">
        <v>3</v>
      </c>
      <c r="H26" s="26"/>
      <c r="I26" s="26">
        <f t="shared" si="5"/>
        <v>3</v>
      </c>
      <c r="J26" s="34">
        <f t="shared" si="6"/>
        <v>178</v>
      </c>
      <c r="K26" s="35">
        <f t="shared" si="7"/>
        <v>1.78E-2</v>
      </c>
      <c r="L26" s="27"/>
      <c r="M26" s="26"/>
      <c r="N26" s="26" t="str">
        <f t="shared" si="8"/>
        <v>-</v>
      </c>
      <c r="O26" s="34">
        <f t="shared" si="9"/>
        <v>178</v>
      </c>
      <c r="P26" s="35">
        <f t="shared" si="10"/>
        <v>1.78E-2</v>
      </c>
      <c r="Q26" s="25"/>
      <c r="R26" s="26"/>
      <c r="S26" s="26" t="str">
        <f t="shared" si="11"/>
        <v>-</v>
      </c>
      <c r="T26" s="34">
        <f t="shared" si="12"/>
        <v>178</v>
      </c>
      <c r="U26" s="35">
        <f t="shared" si="13"/>
        <v>1.78E-2</v>
      </c>
      <c r="V26" s="27">
        <v>4</v>
      </c>
      <c r="W26" s="26"/>
      <c r="X26" s="26">
        <f t="shared" si="14"/>
        <v>4</v>
      </c>
      <c r="Y26" s="34">
        <f t="shared" si="15"/>
        <v>182</v>
      </c>
      <c r="Z26" s="35">
        <f t="shared" si="16"/>
        <v>1.8200000000000001E-2</v>
      </c>
      <c r="AA26" s="25">
        <v>25</v>
      </c>
      <c r="AB26" s="26">
        <v>22</v>
      </c>
      <c r="AC26" s="26">
        <f t="shared" si="17"/>
        <v>47</v>
      </c>
      <c r="AD26" s="34">
        <f t="shared" si="18"/>
        <v>229</v>
      </c>
      <c r="AE26" s="35">
        <f t="shared" si="19"/>
        <v>2.29E-2</v>
      </c>
      <c r="AF26" s="27">
        <v>9</v>
      </c>
      <c r="AG26" s="26">
        <v>21</v>
      </c>
      <c r="AH26" s="26">
        <f t="shared" si="20"/>
        <v>30</v>
      </c>
      <c r="AI26" s="34">
        <f t="shared" si="21"/>
        <v>259</v>
      </c>
      <c r="AJ26" s="35">
        <f t="shared" si="22"/>
        <v>2.5899999999999999E-2</v>
      </c>
      <c r="AK26" s="27"/>
      <c r="AL26" s="26">
        <v>30</v>
      </c>
      <c r="AM26" s="26">
        <f t="shared" si="32"/>
        <v>30</v>
      </c>
      <c r="AN26" s="53">
        <f t="shared" si="23"/>
        <v>1.2898787513973687E-3</v>
      </c>
      <c r="AO26" s="25">
        <v>5</v>
      </c>
      <c r="AP26" s="26">
        <v>33</v>
      </c>
      <c r="AQ26" s="26">
        <f t="shared" si="24"/>
        <v>38</v>
      </c>
      <c r="AR26" s="34">
        <f t="shared" si="1"/>
        <v>68</v>
      </c>
      <c r="AS26" s="35">
        <f t="shared" si="25"/>
        <v>2.9237251698340356E-3</v>
      </c>
      <c r="AT26" s="25">
        <v>1</v>
      </c>
      <c r="AU26" s="26">
        <v>10</v>
      </c>
      <c r="AV26" s="26">
        <f t="shared" si="26"/>
        <v>11</v>
      </c>
      <c r="AW26" s="34">
        <f t="shared" si="2"/>
        <v>79</v>
      </c>
      <c r="AX26" s="35">
        <f t="shared" si="27"/>
        <v>3.3966807120130709E-3</v>
      </c>
      <c r="AY26" s="25"/>
      <c r="AZ26" s="26">
        <v>3</v>
      </c>
      <c r="BA26" s="26">
        <f t="shared" si="28"/>
        <v>3</v>
      </c>
      <c r="BB26" s="34">
        <f t="shared" si="3"/>
        <v>82</v>
      </c>
      <c r="BC26" s="35">
        <f t="shared" si="29"/>
        <v>3.5256685871528077E-3</v>
      </c>
      <c r="BD26" s="25">
        <v>8</v>
      </c>
      <c r="BE26" s="26"/>
      <c r="BF26" s="26">
        <f t="shared" si="30"/>
        <v>8</v>
      </c>
      <c r="BG26" s="34">
        <f t="shared" si="4"/>
        <v>90</v>
      </c>
      <c r="BH26" s="35">
        <f t="shared" si="31"/>
        <v>3.8696362541921058E-3</v>
      </c>
    </row>
    <row r="27" spans="2:60" ht="15" thickBot="1" x14ac:dyDescent="0.25">
      <c r="B27" s="28" t="s">
        <v>29</v>
      </c>
      <c r="C27" s="29">
        <v>9</v>
      </c>
      <c r="D27" s="30">
        <v>1752</v>
      </c>
      <c r="E27" s="36">
        <v>1761</v>
      </c>
      <c r="F27" s="31">
        <f t="shared" ref="F27:AG27" si="33">SUM(F7:F26)</f>
        <v>0.17609999999999998</v>
      </c>
      <c r="G27" s="29">
        <f t="shared" si="33"/>
        <v>60</v>
      </c>
      <c r="H27" s="30">
        <f t="shared" si="33"/>
        <v>2136</v>
      </c>
      <c r="I27" s="36">
        <f t="shared" si="33"/>
        <v>2196</v>
      </c>
      <c r="J27" s="32">
        <f>SUM(J7:J26)</f>
        <v>3957</v>
      </c>
      <c r="K27" s="31">
        <f t="shared" si="33"/>
        <v>0.3957</v>
      </c>
      <c r="L27" s="29">
        <f t="shared" si="33"/>
        <v>4</v>
      </c>
      <c r="M27" s="30">
        <f t="shared" si="33"/>
        <v>138</v>
      </c>
      <c r="N27" s="36">
        <f t="shared" si="33"/>
        <v>142</v>
      </c>
      <c r="O27" s="32">
        <f>SUM(O7:O26)</f>
        <v>4099</v>
      </c>
      <c r="P27" s="31">
        <f t="shared" si="33"/>
        <v>0.40989999999999999</v>
      </c>
      <c r="Q27" s="29">
        <f t="shared" si="33"/>
        <v>16</v>
      </c>
      <c r="R27" s="30">
        <f t="shared" si="33"/>
        <v>331</v>
      </c>
      <c r="S27" s="36">
        <f t="shared" si="33"/>
        <v>347</v>
      </c>
      <c r="T27" s="32">
        <f>SUM(T7:T26)</f>
        <v>4446</v>
      </c>
      <c r="U27" s="31">
        <f t="shared" si="33"/>
        <v>0.4446</v>
      </c>
      <c r="V27" s="29">
        <f t="shared" si="33"/>
        <v>137</v>
      </c>
      <c r="W27" s="30">
        <f t="shared" si="33"/>
        <v>626</v>
      </c>
      <c r="X27" s="36">
        <f t="shared" si="33"/>
        <v>763</v>
      </c>
      <c r="Y27" s="32">
        <f>SUM(Y7:Y26)</f>
        <v>5209</v>
      </c>
      <c r="Z27" s="31">
        <f t="shared" si="33"/>
        <v>0.52089999999999992</v>
      </c>
      <c r="AA27" s="29">
        <f t="shared" si="33"/>
        <v>139</v>
      </c>
      <c r="AB27" s="30">
        <f t="shared" si="33"/>
        <v>694</v>
      </c>
      <c r="AC27" s="36">
        <f t="shared" si="33"/>
        <v>833</v>
      </c>
      <c r="AD27" s="32">
        <f>SUM(AD7:AD26)</f>
        <v>6042</v>
      </c>
      <c r="AE27" s="31">
        <f t="shared" si="33"/>
        <v>0.60420000000000007</v>
      </c>
      <c r="AF27" s="29">
        <f t="shared" si="33"/>
        <v>108</v>
      </c>
      <c r="AG27" s="30">
        <f t="shared" si="33"/>
        <v>1926</v>
      </c>
      <c r="AH27" s="36">
        <f t="shared" ref="AH27" si="34">SUM(AH7:AH26)</f>
        <v>2034</v>
      </c>
      <c r="AI27" s="32">
        <f>SUM(AI7:AI26)</f>
        <v>8076</v>
      </c>
      <c r="AJ27" s="31">
        <f t="shared" ref="AJ27" si="35">SUM(AJ7:AJ26)</f>
        <v>0.80759999999999998</v>
      </c>
      <c r="AK27" s="29">
        <f t="shared" ref="AK27:AL27" si="36">SUM(AK7:AK26)</f>
        <v>58</v>
      </c>
      <c r="AL27" s="30">
        <f t="shared" si="36"/>
        <v>1266</v>
      </c>
      <c r="AM27" s="32">
        <f t="shared" ref="AM27" si="37">SUM(AM7:AM26)</f>
        <v>1324</v>
      </c>
      <c r="AN27" s="54">
        <f t="shared" ref="AN27" si="38">SUM(AN7:AN26)</f>
        <v>5.692664889500388E-2</v>
      </c>
      <c r="AO27" s="58">
        <f t="shared" ref="AO27:AP27" si="39">SUM(AO7:AO26)</f>
        <v>56</v>
      </c>
      <c r="AP27" s="59">
        <f t="shared" si="39"/>
        <v>1732</v>
      </c>
      <c r="AQ27" s="60">
        <f t="shared" ref="AQ27" si="40">SUM(AQ7:AQ26)</f>
        <v>1788</v>
      </c>
      <c r="AR27" s="61">
        <f>SUM(AR7:AR26)</f>
        <v>3112</v>
      </c>
      <c r="AS27" s="57" t="s">
        <v>56</v>
      </c>
      <c r="AT27" s="29">
        <f t="shared" ref="AT27:AV27" si="41">SUM(AT7:AT26)</f>
        <v>49</v>
      </c>
      <c r="AU27" s="30">
        <f t="shared" si="41"/>
        <v>2463</v>
      </c>
      <c r="AV27" s="36">
        <f t="shared" si="41"/>
        <v>2512</v>
      </c>
      <c r="AW27" s="32">
        <f>AV27+AR29</f>
        <v>6224</v>
      </c>
      <c r="AX27" s="68">
        <f>AW27/$AP$3</f>
        <v>0.26760684495657411</v>
      </c>
      <c r="AY27" s="29">
        <f t="shared" ref="AY27:BA27" si="42">SUM(AY7:AY26)</f>
        <v>61</v>
      </c>
      <c r="AZ27" s="30">
        <f t="shared" si="42"/>
        <v>1543</v>
      </c>
      <c r="BA27" s="36">
        <f t="shared" si="42"/>
        <v>1604</v>
      </c>
      <c r="BB27" s="32">
        <f>AW27+BA27</f>
        <v>7828</v>
      </c>
      <c r="BC27" s="68">
        <f>BB27/$AP$3</f>
        <v>0.33657236219795339</v>
      </c>
      <c r="BD27" s="29">
        <f t="shared" ref="BD27:BF27" si="43">SUM(BD7:BD26)</f>
        <v>34</v>
      </c>
      <c r="BE27" s="30">
        <f t="shared" si="43"/>
        <v>1939</v>
      </c>
      <c r="BF27" s="36">
        <f t="shared" si="43"/>
        <v>1973</v>
      </c>
      <c r="BG27" s="32">
        <f>BB27+BF27</f>
        <v>9801</v>
      </c>
      <c r="BH27" s="68">
        <f>BG27/$AP$3</f>
        <v>0.42140338808152034</v>
      </c>
    </row>
    <row r="28" spans="2:60" x14ac:dyDescent="0.2">
      <c r="B28" s="50"/>
      <c r="C28" s="49"/>
      <c r="D28" s="49"/>
      <c r="E28" s="49"/>
      <c r="F28" s="51"/>
      <c r="G28" s="49"/>
      <c r="H28" s="49"/>
      <c r="I28" s="49"/>
      <c r="J28" s="49"/>
      <c r="K28" s="51"/>
      <c r="L28" s="49"/>
      <c r="M28" s="49"/>
      <c r="N28" s="49"/>
      <c r="O28" s="49"/>
      <c r="P28" s="51"/>
      <c r="Q28" s="49"/>
      <c r="R28" s="49"/>
      <c r="S28" s="49"/>
      <c r="T28" s="49"/>
      <c r="U28" s="51"/>
      <c r="V28" s="49"/>
      <c r="W28" s="49"/>
      <c r="X28" s="49"/>
      <c r="Y28" s="49"/>
      <c r="Z28" s="51"/>
      <c r="AA28" s="49"/>
      <c r="AB28" s="49"/>
      <c r="AC28" s="49"/>
      <c r="AD28" s="49"/>
      <c r="AE28" s="51"/>
      <c r="AF28" s="49"/>
      <c r="AG28" s="49"/>
      <c r="AH28" s="49"/>
      <c r="AI28" s="49"/>
      <c r="AJ28" s="51"/>
      <c r="AK28" s="49"/>
      <c r="AL28" s="49"/>
      <c r="AM28" s="49"/>
      <c r="AN28" s="51"/>
      <c r="AO28" s="88" t="s">
        <v>54</v>
      </c>
      <c r="AP28" s="89"/>
      <c r="AQ28" s="62">
        <v>600</v>
      </c>
      <c r="AR28" s="63"/>
      <c r="AS28" s="64"/>
    </row>
    <row r="29" spans="2:60" ht="15" thickBot="1" x14ac:dyDescent="0.25">
      <c r="B29" s="50"/>
      <c r="C29" s="49"/>
      <c r="D29" s="49"/>
      <c r="E29" s="49"/>
      <c r="F29" s="51"/>
      <c r="G29" s="49"/>
      <c r="H29" s="49"/>
      <c r="I29" s="49"/>
      <c r="J29" s="49"/>
      <c r="K29" s="51"/>
      <c r="L29" s="49"/>
      <c r="M29" s="49"/>
      <c r="N29" s="49"/>
      <c r="O29" s="49"/>
      <c r="P29" s="51"/>
      <c r="Q29" s="49"/>
      <c r="R29" s="49"/>
      <c r="S29" s="49"/>
      <c r="T29" s="49"/>
      <c r="U29" s="51"/>
      <c r="V29" s="49"/>
      <c r="W29" s="49"/>
      <c r="X29" s="49"/>
      <c r="Y29" s="49"/>
      <c r="Z29" s="51"/>
      <c r="AA29" s="49"/>
      <c r="AB29" s="49"/>
      <c r="AC29" s="49"/>
      <c r="AD29" s="49"/>
      <c r="AE29" s="51"/>
      <c r="AF29" s="49"/>
      <c r="AG29" s="49"/>
      <c r="AH29" s="49"/>
      <c r="AI29" s="49"/>
      <c r="AJ29" s="51"/>
      <c r="AK29" s="49"/>
      <c r="AL29" s="49"/>
      <c r="AM29" s="49"/>
      <c r="AN29" s="51"/>
      <c r="AO29" s="90" t="s">
        <v>52</v>
      </c>
      <c r="AP29" s="91"/>
      <c r="AQ29" s="36">
        <f>SUM(AQ27:AQ28)</f>
        <v>2388</v>
      </c>
      <c r="AR29" s="65">
        <f>AR27+AQ28</f>
        <v>3712</v>
      </c>
      <c r="AS29" s="31">
        <f>AR29/AP3</f>
        <v>0.15960099750623441</v>
      </c>
    </row>
    <row r="30" spans="2:60" ht="15" customHeight="1" thickBot="1" x14ac:dyDescent="0.25">
      <c r="AK30" s="78" t="s">
        <v>60</v>
      </c>
      <c r="AL30" s="79"/>
      <c r="AM30" s="69">
        <f>AI$27+AM$27</f>
        <v>9400</v>
      </c>
      <c r="AN30" s="70">
        <f>AM30/$Q$3</f>
        <v>0.10561797752808989</v>
      </c>
      <c r="AO30" s="78" t="s">
        <v>59</v>
      </c>
      <c r="AP30" s="79"/>
      <c r="AQ30" s="80"/>
      <c r="AR30" s="66">
        <f>AM$30+AQ29</f>
        <v>11788</v>
      </c>
      <c r="AS30" s="67">
        <f>AR30/$Q$3</f>
        <v>0.13244943820224719</v>
      </c>
      <c r="AT30" s="78" t="s">
        <v>59</v>
      </c>
      <c r="AU30" s="79"/>
      <c r="AV30" s="80"/>
      <c r="AW30" s="69">
        <f>AR30+AV27</f>
        <v>14300</v>
      </c>
      <c r="AX30" s="70">
        <f>AW30/$Q$3</f>
        <v>0.16067415730337078</v>
      </c>
      <c r="AY30" s="78" t="s">
        <v>59</v>
      </c>
      <c r="AZ30" s="79"/>
      <c r="BA30" s="80"/>
      <c r="BB30" s="69">
        <f>AW30+BA27</f>
        <v>15904</v>
      </c>
      <c r="BC30" s="70">
        <f>BB30/$Q$3</f>
        <v>0.17869662921348314</v>
      </c>
      <c r="BD30" s="78" t="s">
        <v>59</v>
      </c>
      <c r="BE30" s="79"/>
      <c r="BF30" s="80"/>
      <c r="BG30" s="69">
        <f>BB30+BF27</f>
        <v>17877</v>
      </c>
      <c r="BH30" s="70">
        <f>BG30/$Q$3</f>
        <v>0.20086516853932584</v>
      </c>
    </row>
    <row r="31" spans="2:60" ht="94.5" customHeight="1" thickBot="1" x14ac:dyDescent="0.25">
      <c r="B31" s="95" t="s">
        <v>46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7"/>
      <c r="P31" s="114" t="s">
        <v>28</v>
      </c>
      <c r="Q31" s="115"/>
      <c r="R31" s="115"/>
      <c r="S31" s="115"/>
      <c r="T31" s="115"/>
      <c r="U31" s="115"/>
      <c r="V31" s="115"/>
      <c r="W31" s="115"/>
      <c r="X31" s="115"/>
      <c r="Y31" s="115"/>
      <c r="Z31" s="116"/>
      <c r="AK31" s="81" t="s">
        <v>55</v>
      </c>
      <c r="AL31" s="82"/>
      <c r="AM31" s="82"/>
      <c r="AN31" s="82"/>
      <c r="AO31" s="82"/>
      <c r="AP31" s="82"/>
      <c r="AQ31" s="82"/>
      <c r="AR31" s="82"/>
      <c r="AS31" s="83"/>
    </row>
    <row r="32" spans="2:60" ht="94.5" customHeight="1" x14ac:dyDescent="0.2">
      <c r="B32" s="98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0"/>
    </row>
    <row r="33" spans="2:14" ht="83.25" customHeight="1" thickBot="1" x14ac:dyDescent="0.25">
      <c r="B33" s="101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3"/>
    </row>
  </sheetData>
  <mergeCells count="31">
    <mergeCell ref="BD5:BH5"/>
    <mergeCell ref="BD30:BF30"/>
    <mergeCell ref="I3:J3"/>
    <mergeCell ref="B1:Z1"/>
    <mergeCell ref="B31:N33"/>
    <mergeCell ref="K2:L2"/>
    <mergeCell ref="D2:H2"/>
    <mergeCell ref="B2:C2"/>
    <mergeCell ref="B3:C3"/>
    <mergeCell ref="I2:J2"/>
    <mergeCell ref="V5:Z5"/>
    <mergeCell ref="P31:Z31"/>
    <mergeCell ref="C5:F5"/>
    <mergeCell ref="G5:K5"/>
    <mergeCell ref="L5:P5"/>
    <mergeCell ref="Q5:U5"/>
    <mergeCell ref="AY5:BC5"/>
    <mergeCell ref="AY30:BA30"/>
    <mergeCell ref="AK31:AS31"/>
    <mergeCell ref="N2:Z2"/>
    <mergeCell ref="N3:O3"/>
    <mergeCell ref="AA5:AE5"/>
    <mergeCell ref="AF5:AJ5"/>
    <mergeCell ref="AK5:AN5"/>
    <mergeCell ref="AO5:AS5"/>
    <mergeCell ref="AT5:AX5"/>
    <mergeCell ref="AT30:AV30"/>
    <mergeCell ref="AK30:AL30"/>
    <mergeCell ref="AO30:AQ30"/>
    <mergeCell ref="AO28:AP28"/>
    <mergeCell ref="AO29:AP29"/>
  </mergeCells>
  <pageMargins left="0.7" right="0.7" top="0.75" bottom="0.75" header="0.3" footer="0.3"/>
  <pageSetup orientation="portrait" r:id="rId1"/>
  <ignoredErrors>
    <ignoredError sqref="AH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F90E-F81B-4F62-95F1-23193E040FE6}">
  <dimension ref="B1:D25"/>
  <sheetViews>
    <sheetView showGridLines="0" topLeftCell="A2" zoomScaleNormal="100" workbookViewId="0">
      <selection activeCell="F37" sqref="F37"/>
    </sheetView>
  </sheetViews>
  <sheetFormatPr baseColWidth="10" defaultColWidth="11.5" defaultRowHeight="12" x14ac:dyDescent="0.2"/>
  <cols>
    <col min="1" max="1" width="7" style="38" customWidth="1"/>
    <col min="2" max="2" width="14.6640625" style="38" bestFit="1" customWidth="1"/>
    <col min="3" max="3" width="10" style="38" customWidth="1"/>
    <col min="4" max="4" width="22" style="38" customWidth="1"/>
    <col min="5" max="16384" width="11.5" style="38"/>
  </cols>
  <sheetData>
    <row r="1" spans="2:4" ht="13" customHeight="1" x14ac:dyDescent="0.2">
      <c r="B1" s="39"/>
    </row>
    <row r="2" spans="2:4" ht="13" customHeight="1" x14ac:dyDescent="0.2">
      <c r="B2" s="117" t="s">
        <v>47</v>
      </c>
      <c r="C2" s="117"/>
      <c r="D2" s="117"/>
    </row>
    <row r="3" spans="2:4" ht="26" x14ac:dyDescent="0.2">
      <c r="B3" s="40" t="s">
        <v>0</v>
      </c>
      <c r="C3" s="11" t="s">
        <v>52</v>
      </c>
      <c r="D3" s="41" t="s">
        <v>51</v>
      </c>
    </row>
    <row r="4" spans="2:4" ht="13" customHeight="1" x14ac:dyDescent="0.2">
      <c r="B4" s="42" t="s">
        <v>1</v>
      </c>
      <c r="C4" s="26">
        <v>31</v>
      </c>
      <c r="D4" s="43">
        <v>1.332874709777281E-3</v>
      </c>
    </row>
    <row r="5" spans="2:4" ht="13" customHeight="1" x14ac:dyDescent="0.2">
      <c r="B5" s="42" t="s">
        <v>2</v>
      </c>
      <c r="C5" s="26"/>
      <c r="D5" s="43">
        <v>0</v>
      </c>
    </row>
    <row r="6" spans="2:4" ht="13" customHeight="1" x14ac:dyDescent="0.2">
      <c r="B6" s="42" t="s">
        <v>3</v>
      </c>
      <c r="C6" s="26">
        <v>89</v>
      </c>
      <c r="D6" s="43">
        <v>3.8266402958121938E-3</v>
      </c>
    </row>
    <row r="7" spans="2:4" ht="13" customHeight="1" x14ac:dyDescent="0.2">
      <c r="B7" s="42" t="s">
        <v>5</v>
      </c>
      <c r="C7" s="26">
        <v>36</v>
      </c>
      <c r="D7" s="43">
        <v>1.5478545016768424E-3</v>
      </c>
    </row>
    <row r="8" spans="2:4" ht="13" customHeight="1" x14ac:dyDescent="0.2">
      <c r="B8" s="42" t="s">
        <v>4</v>
      </c>
      <c r="C8" s="26">
        <v>2</v>
      </c>
      <c r="D8" s="43">
        <v>8.5991916759824572E-5</v>
      </c>
    </row>
    <row r="9" spans="2:4" ht="13" customHeight="1" x14ac:dyDescent="0.2">
      <c r="B9" s="42" t="s">
        <v>6</v>
      </c>
      <c r="C9" s="26">
        <v>202</v>
      </c>
      <c r="D9" s="43">
        <v>8.6851835927422814E-3</v>
      </c>
    </row>
    <row r="10" spans="2:4" ht="13" customHeight="1" x14ac:dyDescent="0.2">
      <c r="B10" s="42" t="s">
        <v>7</v>
      </c>
      <c r="C10" s="26">
        <v>88</v>
      </c>
      <c r="D10" s="43">
        <v>3.7836443374322814E-3</v>
      </c>
    </row>
    <row r="11" spans="2:4" ht="13" customHeight="1" x14ac:dyDescent="0.2">
      <c r="B11" s="42" t="s">
        <v>8</v>
      </c>
      <c r="C11" s="26">
        <v>135</v>
      </c>
      <c r="D11" s="43">
        <v>5.8044543812881587E-3</v>
      </c>
    </row>
    <row r="12" spans="2:4" ht="13" customHeight="1" x14ac:dyDescent="0.2">
      <c r="B12" s="42" t="s">
        <v>9</v>
      </c>
      <c r="C12" s="26"/>
      <c r="D12" s="43">
        <v>0</v>
      </c>
    </row>
    <row r="13" spans="2:4" ht="13" customHeight="1" x14ac:dyDescent="0.2">
      <c r="B13" s="42" t="s">
        <v>10</v>
      </c>
      <c r="C13" s="26">
        <v>35</v>
      </c>
      <c r="D13" s="43">
        <v>1.50485854329693E-3</v>
      </c>
    </row>
    <row r="14" spans="2:4" ht="13" customHeight="1" x14ac:dyDescent="0.2">
      <c r="B14" s="42" t="s">
        <v>11</v>
      </c>
      <c r="C14" s="26">
        <v>287</v>
      </c>
      <c r="D14" s="43">
        <v>1.2339840055034827E-2</v>
      </c>
    </row>
    <row r="15" spans="2:4" ht="13" customHeight="1" x14ac:dyDescent="0.2">
      <c r="B15" s="42" t="s">
        <v>12</v>
      </c>
      <c r="C15" s="26">
        <v>9</v>
      </c>
      <c r="D15" s="43">
        <v>3.869636254192106E-4</v>
      </c>
    </row>
    <row r="16" spans="2:4" ht="13" customHeight="1" x14ac:dyDescent="0.2">
      <c r="B16" s="42" t="s">
        <v>13</v>
      </c>
      <c r="C16" s="26">
        <v>252</v>
      </c>
      <c r="D16" s="43">
        <v>1.0834981511737897E-2</v>
      </c>
    </row>
    <row r="17" spans="2:4" ht="13" customHeight="1" x14ac:dyDescent="0.2">
      <c r="B17" s="42" t="s">
        <v>14</v>
      </c>
      <c r="C17" s="26">
        <v>27</v>
      </c>
      <c r="D17" s="43">
        <v>1.1608908762576317E-3</v>
      </c>
    </row>
    <row r="18" spans="2:4" ht="13" customHeight="1" x14ac:dyDescent="0.2">
      <c r="B18" s="42" t="s">
        <v>15</v>
      </c>
      <c r="C18" s="26">
        <v>37</v>
      </c>
      <c r="D18" s="43">
        <v>1.5908504600567546E-3</v>
      </c>
    </row>
    <row r="19" spans="2:4" ht="13" customHeight="1" x14ac:dyDescent="0.2">
      <c r="B19" s="42" t="s">
        <v>16</v>
      </c>
      <c r="C19" s="26"/>
      <c r="D19" s="43">
        <v>0</v>
      </c>
    </row>
    <row r="20" spans="2:4" ht="13" customHeight="1" x14ac:dyDescent="0.2">
      <c r="B20" s="42" t="s">
        <v>17</v>
      </c>
      <c r="C20" s="26">
        <v>26</v>
      </c>
      <c r="D20" s="43">
        <v>1.1178949178777195E-3</v>
      </c>
    </row>
    <row r="21" spans="2:4" ht="13" x14ac:dyDescent="0.2">
      <c r="B21" s="42" t="s">
        <v>18</v>
      </c>
      <c r="C21" s="26"/>
      <c r="D21" s="43">
        <v>0</v>
      </c>
    </row>
    <row r="22" spans="2:4" ht="13" x14ac:dyDescent="0.2">
      <c r="B22" s="42" t="s">
        <v>19</v>
      </c>
      <c r="C22" s="26">
        <v>97</v>
      </c>
      <c r="D22" s="43">
        <v>4.1706079628514919E-3</v>
      </c>
    </row>
    <row r="23" spans="2:4" ht="13" x14ac:dyDescent="0.2">
      <c r="B23" s="42" t="s">
        <v>20</v>
      </c>
      <c r="C23" s="26">
        <v>37</v>
      </c>
      <c r="D23" s="43">
        <v>1.5908504600567546E-3</v>
      </c>
    </row>
    <row r="24" spans="2:4" ht="13" x14ac:dyDescent="0.2">
      <c r="B24" s="44" t="s">
        <v>29</v>
      </c>
      <c r="C24" s="45">
        <v>1390</v>
      </c>
      <c r="D24" s="46">
        <v>5.9764382148078082E-2</v>
      </c>
    </row>
    <row r="25" spans="2:4" ht="13" x14ac:dyDescent="0.2">
      <c r="B25" s="47" t="s">
        <v>53</v>
      </c>
      <c r="C25" s="47"/>
      <c r="D25" s="48">
        <v>9466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</vt:lpstr>
      <vt:lpstr>Presentación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Microsoft Office User</cp:lastModifiedBy>
  <dcterms:created xsi:type="dcterms:W3CDTF">2020-07-29T01:01:23Z</dcterms:created>
  <dcterms:modified xsi:type="dcterms:W3CDTF">2021-07-07T13:58:03Z</dcterms:modified>
</cp:coreProperties>
</file>