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steban\Downloads\"/>
    </mc:Choice>
  </mc:AlternateContent>
  <xr:revisionPtr revIDLastSave="0" documentId="13_ncr:1_{62450E11-5F49-4116-9FA4-1A0B9E6FA068}" xr6:coauthVersionLast="47" xr6:coauthVersionMax="47" xr10:uidLastSave="{00000000-0000-0000-0000-000000000000}"/>
  <bookViews>
    <workbookView xWindow="-120" yWindow="-120" windowWidth="20730" windowHeight="11040" activeTab="10" xr2:uid="{7616B226-4288-4872-8D87-5B17A54487BE}"/>
  </bookViews>
  <sheets>
    <sheet name="ENE" sheetId="23" r:id="rId1"/>
    <sheet name="FEB" sheetId="36" r:id="rId2"/>
    <sheet name="MAR" sheetId="37" r:id="rId3"/>
    <sheet name="ABR" sheetId="38" r:id="rId4"/>
    <sheet name="MAY" sheetId="39" r:id="rId5"/>
    <sheet name="JUN" sheetId="40" r:id="rId6"/>
    <sheet name="JUL" sheetId="41" r:id="rId7"/>
    <sheet name="AGO" sheetId="42" r:id="rId8"/>
    <sheet name="SEP" sheetId="43" r:id="rId9"/>
    <sheet name="OCT" sheetId="44" r:id="rId10"/>
    <sheet name="NOV" sheetId="45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45" l="1"/>
  <c r="E26" i="45"/>
  <c r="D26" i="45"/>
  <c r="C26" i="45"/>
  <c r="C33" i="45" s="1"/>
  <c r="H23" i="45"/>
  <c r="F23" i="45"/>
  <c r="F22" i="45"/>
  <c r="H22" i="45" s="1"/>
  <c r="F21" i="45"/>
  <c r="H21" i="45" s="1"/>
  <c r="H20" i="45"/>
  <c r="F20" i="45"/>
  <c r="F19" i="45"/>
  <c r="H19" i="45" s="1"/>
  <c r="H18" i="45"/>
  <c r="F18" i="45"/>
  <c r="F17" i="45"/>
  <c r="H17" i="45" s="1"/>
  <c r="F16" i="45"/>
  <c r="H16" i="45" s="1"/>
  <c r="F15" i="45"/>
  <c r="H15" i="45" s="1"/>
  <c r="F14" i="45"/>
  <c r="H14" i="45" s="1"/>
  <c r="F13" i="45"/>
  <c r="H13" i="45" s="1"/>
  <c r="H12" i="45"/>
  <c r="F12" i="45"/>
  <c r="F11" i="45"/>
  <c r="H11" i="45" s="1"/>
  <c r="F10" i="45"/>
  <c r="H10" i="45" s="1"/>
  <c r="F9" i="45"/>
  <c r="H9" i="45" s="1"/>
  <c r="H8" i="45"/>
  <c r="F8" i="45"/>
  <c r="F7" i="45"/>
  <c r="H6" i="45"/>
  <c r="F6" i="45"/>
  <c r="F5" i="45"/>
  <c r="H5" i="45" s="1"/>
  <c r="F4" i="45"/>
  <c r="H4" i="45" s="1"/>
  <c r="F26" i="45" l="1"/>
  <c r="D34" i="45" s="1"/>
  <c r="D33" i="45"/>
  <c r="E33" i="45"/>
  <c r="H7" i="45"/>
  <c r="F33" i="45" l="1"/>
  <c r="H30" i="45" s="1"/>
  <c r="E27" i="45"/>
  <c r="D27" i="45"/>
  <c r="C27" i="45"/>
  <c r="C34" i="45"/>
  <c r="E34" i="45"/>
  <c r="H26" i="45"/>
  <c r="F30" i="44" l="1"/>
  <c r="E26" i="44"/>
  <c r="D26" i="44"/>
  <c r="D33" i="44" s="1"/>
  <c r="C26" i="44"/>
  <c r="C33" i="44" s="1"/>
  <c r="F23" i="44"/>
  <c r="H23" i="44" s="1"/>
  <c r="F22" i="44"/>
  <c r="H22" i="44" s="1"/>
  <c r="F21" i="44"/>
  <c r="H21" i="44" s="1"/>
  <c r="F20" i="44"/>
  <c r="H20" i="44" s="1"/>
  <c r="F19" i="44"/>
  <c r="H19" i="44" s="1"/>
  <c r="F18" i="44"/>
  <c r="H18" i="44" s="1"/>
  <c r="H17" i="44"/>
  <c r="F17" i="44"/>
  <c r="F16" i="44"/>
  <c r="H16" i="44" s="1"/>
  <c r="F15" i="44"/>
  <c r="H15" i="44" s="1"/>
  <c r="F14" i="44"/>
  <c r="H14" i="44" s="1"/>
  <c r="F13" i="44"/>
  <c r="H13" i="44" s="1"/>
  <c r="F12" i="44"/>
  <c r="H12" i="44" s="1"/>
  <c r="H11" i="44"/>
  <c r="F11" i="44"/>
  <c r="F10" i="44"/>
  <c r="H10" i="44" s="1"/>
  <c r="F9" i="44"/>
  <c r="H9" i="44" s="1"/>
  <c r="F8" i="44"/>
  <c r="H8" i="44" s="1"/>
  <c r="F7" i="44"/>
  <c r="H7" i="44" s="1"/>
  <c r="F6" i="44"/>
  <c r="H6" i="44" s="1"/>
  <c r="F5" i="44"/>
  <c r="H5" i="44" s="1"/>
  <c r="F4" i="44"/>
  <c r="H4" i="44" s="1"/>
  <c r="F30" i="43"/>
  <c r="E26" i="43"/>
  <c r="E33" i="43" s="1"/>
  <c r="D26" i="43"/>
  <c r="D33" i="43" s="1"/>
  <c r="C26" i="43"/>
  <c r="C33" i="43" s="1"/>
  <c r="F33" i="43" s="1"/>
  <c r="F23" i="43"/>
  <c r="H23" i="43" s="1"/>
  <c r="F22" i="43"/>
  <c r="H22" i="43" s="1"/>
  <c r="F21" i="43"/>
  <c r="H21" i="43" s="1"/>
  <c r="F20" i="43"/>
  <c r="H20" i="43" s="1"/>
  <c r="F19" i="43"/>
  <c r="H19" i="43" s="1"/>
  <c r="F18" i="43"/>
  <c r="H18" i="43" s="1"/>
  <c r="F17" i="43"/>
  <c r="H17" i="43" s="1"/>
  <c r="F16" i="43"/>
  <c r="H16" i="43" s="1"/>
  <c r="F15" i="43"/>
  <c r="H15" i="43" s="1"/>
  <c r="F14" i="43"/>
  <c r="H14" i="43" s="1"/>
  <c r="F13" i="43"/>
  <c r="H13" i="43" s="1"/>
  <c r="F12" i="43"/>
  <c r="H12" i="43" s="1"/>
  <c r="F11" i="43"/>
  <c r="H11" i="43" s="1"/>
  <c r="F10" i="43"/>
  <c r="H10" i="43" s="1"/>
  <c r="F9" i="43"/>
  <c r="H9" i="43" s="1"/>
  <c r="F8" i="43"/>
  <c r="H8" i="43" s="1"/>
  <c r="F7" i="43"/>
  <c r="H7" i="43" s="1"/>
  <c r="F6" i="43"/>
  <c r="H6" i="43" s="1"/>
  <c r="F5" i="43"/>
  <c r="H5" i="43" s="1"/>
  <c r="F4" i="43"/>
  <c r="H4" i="43" s="1"/>
  <c r="F30" i="42"/>
  <c r="E26" i="42"/>
  <c r="E33" i="42" s="1"/>
  <c r="D26" i="42"/>
  <c r="D33" i="42" s="1"/>
  <c r="C26" i="42"/>
  <c r="H23" i="42"/>
  <c r="F23" i="42"/>
  <c r="F22" i="42"/>
  <c r="H22" i="42" s="1"/>
  <c r="F21" i="42"/>
  <c r="H21" i="42" s="1"/>
  <c r="F20" i="42"/>
  <c r="H20" i="42" s="1"/>
  <c r="F19" i="42"/>
  <c r="H19" i="42" s="1"/>
  <c r="F18" i="42"/>
  <c r="H18" i="42" s="1"/>
  <c r="F17" i="42"/>
  <c r="H17" i="42" s="1"/>
  <c r="F16" i="42"/>
  <c r="H16" i="42" s="1"/>
  <c r="F15" i="42"/>
  <c r="H15" i="42" s="1"/>
  <c r="F14" i="42"/>
  <c r="H14" i="42" s="1"/>
  <c r="F13" i="42"/>
  <c r="H13" i="42" s="1"/>
  <c r="F12" i="42"/>
  <c r="H12" i="42" s="1"/>
  <c r="F11" i="42"/>
  <c r="H11" i="42" s="1"/>
  <c r="F10" i="42"/>
  <c r="H10" i="42" s="1"/>
  <c r="F9" i="42"/>
  <c r="H9" i="42" s="1"/>
  <c r="F8" i="42"/>
  <c r="H8" i="42" s="1"/>
  <c r="H7" i="42"/>
  <c r="F7" i="42"/>
  <c r="F6" i="42"/>
  <c r="H6" i="42" s="1"/>
  <c r="F5" i="42"/>
  <c r="H5" i="42" s="1"/>
  <c r="F4" i="42"/>
  <c r="H4" i="42" s="1"/>
  <c r="F26" i="44" l="1"/>
  <c r="C27" i="44"/>
  <c r="D27" i="44"/>
  <c r="E27" i="44"/>
  <c r="E33" i="44"/>
  <c r="F33" i="44" s="1"/>
  <c r="H30" i="44" s="1"/>
  <c r="C34" i="44"/>
  <c r="H30" i="43"/>
  <c r="F26" i="43"/>
  <c r="H26" i="43" s="1"/>
  <c r="F26" i="42"/>
  <c r="D34" i="42" s="1"/>
  <c r="E34" i="42"/>
  <c r="E27" i="42"/>
  <c r="C33" i="42"/>
  <c r="F33" i="42" s="1"/>
  <c r="H30" i="42" s="1"/>
  <c r="H26" i="44" l="1"/>
  <c r="D34" i="44"/>
  <c r="E34" i="44"/>
  <c r="D27" i="43"/>
  <c r="E27" i="43"/>
  <c r="E34" i="43"/>
  <c r="D34" i="43"/>
  <c r="C34" i="43"/>
  <c r="C27" i="43"/>
  <c r="D27" i="42"/>
  <c r="C27" i="42"/>
  <c r="C34" i="42"/>
  <c r="H26" i="42"/>
  <c r="F30" i="41" l="1"/>
  <c r="E26" i="41"/>
  <c r="D26" i="41"/>
  <c r="C26" i="41"/>
  <c r="C33" i="41" s="1"/>
  <c r="F23" i="41"/>
  <c r="H23" i="41" s="1"/>
  <c r="F22" i="41"/>
  <c r="H22" i="41" s="1"/>
  <c r="F21" i="41"/>
  <c r="H21" i="41" s="1"/>
  <c r="F20" i="41"/>
  <c r="H20" i="41" s="1"/>
  <c r="F19" i="41"/>
  <c r="H19" i="41" s="1"/>
  <c r="F18" i="41"/>
  <c r="H18" i="41" s="1"/>
  <c r="F17" i="41"/>
  <c r="H17" i="41" s="1"/>
  <c r="F16" i="41"/>
  <c r="H16" i="41" s="1"/>
  <c r="F15" i="41"/>
  <c r="H15" i="41" s="1"/>
  <c r="F14" i="41"/>
  <c r="H14" i="41" s="1"/>
  <c r="F13" i="41"/>
  <c r="H13" i="41" s="1"/>
  <c r="F12" i="41"/>
  <c r="H12" i="41" s="1"/>
  <c r="F11" i="41"/>
  <c r="H11" i="41" s="1"/>
  <c r="F10" i="41"/>
  <c r="H10" i="41" s="1"/>
  <c r="F9" i="41"/>
  <c r="H9" i="41" s="1"/>
  <c r="F8" i="41"/>
  <c r="H8" i="41" s="1"/>
  <c r="F7" i="41"/>
  <c r="F6" i="41"/>
  <c r="H6" i="41" s="1"/>
  <c r="F5" i="41"/>
  <c r="H5" i="41" s="1"/>
  <c r="H4" i="41"/>
  <c r="F4" i="41"/>
  <c r="F30" i="40"/>
  <c r="E26" i="40"/>
  <c r="E33" i="40" s="1"/>
  <c r="D26" i="40"/>
  <c r="D33" i="40" s="1"/>
  <c r="C26" i="40"/>
  <c r="C33" i="40" s="1"/>
  <c r="F23" i="40"/>
  <c r="H23" i="40" s="1"/>
  <c r="F22" i="40"/>
  <c r="H22" i="40" s="1"/>
  <c r="F21" i="40"/>
  <c r="H21" i="40" s="1"/>
  <c r="F20" i="40"/>
  <c r="H20" i="40" s="1"/>
  <c r="F19" i="40"/>
  <c r="H19" i="40" s="1"/>
  <c r="F18" i="40"/>
  <c r="H18" i="40" s="1"/>
  <c r="F17" i="40"/>
  <c r="H17" i="40" s="1"/>
  <c r="F16" i="40"/>
  <c r="H16" i="40" s="1"/>
  <c r="F15" i="40"/>
  <c r="H15" i="40" s="1"/>
  <c r="F14" i="40"/>
  <c r="H14" i="40" s="1"/>
  <c r="F13" i="40"/>
  <c r="H13" i="40" s="1"/>
  <c r="F12" i="40"/>
  <c r="H12" i="40" s="1"/>
  <c r="F11" i="40"/>
  <c r="H11" i="40" s="1"/>
  <c r="F10" i="40"/>
  <c r="H10" i="40" s="1"/>
  <c r="F9" i="40"/>
  <c r="H9" i="40" s="1"/>
  <c r="F8" i="40"/>
  <c r="H8" i="40" s="1"/>
  <c r="F7" i="40"/>
  <c r="H7" i="40" s="1"/>
  <c r="F6" i="40"/>
  <c r="H6" i="40" s="1"/>
  <c r="F5" i="40"/>
  <c r="H5" i="40" s="1"/>
  <c r="F4" i="40"/>
  <c r="F30" i="39"/>
  <c r="E26" i="39"/>
  <c r="D26" i="39"/>
  <c r="C26" i="39"/>
  <c r="F23" i="39"/>
  <c r="H23" i="39" s="1"/>
  <c r="F22" i="39"/>
  <c r="H22" i="39" s="1"/>
  <c r="F21" i="39"/>
  <c r="H21" i="39" s="1"/>
  <c r="H20" i="39"/>
  <c r="F20" i="39"/>
  <c r="F19" i="39"/>
  <c r="H19" i="39" s="1"/>
  <c r="F18" i="39"/>
  <c r="H18" i="39" s="1"/>
  <c r="F17" i="39"/>
  <c r="H17" i="39" s="1"/>
  <c r="H16" i="39"/>
  <c r="F16" i="39"/>
  <c r="F15" i="39"/>
  <c r="H15" i="39" s="1"/>
  <c r="F14" i="39"/>
  <c r="H14" i="39" s="1"/>
  <c r="F13" i="39"/>
  <c r="H13" i="39" s="1"/>
  <c r="F12" i="39"/>
  <c r="H12" i="39" s="1"/>
  <c r="H11" i="39"/>
  <c r="F11" i="39"/>
  <c r="F10" i="39"/>
  <c r="H10" i="39" s="1"/>
  <c r="F9" i="39"/>
  <c r="H9" i="39" s="1"/>
  <c r="F8" i="39"/>
  <c r="H8" i="39" s="1"/>
  <c r="F7" i="39"/>
  <c r="H7" i="39" s="1"/>
  <c r="F6" i="39"/>
  <c r="H6" i="39" s="1"/>
  <c r="F5" i="39"/>
  <c r="H5" i="39" s="1"/>
  <c r="H4" i="39"/>
  <c r="F4" i="39"/>
  <c r="F26" i="39" s="1"/>
  <c r="F30" i="38"/>
  <c r="E26" i="38"/>
  <c r="E33" i="38" s="1"/>
  <c r="D26" i="38"/>
  <c r="D33" i="38" s="1"/>
  <c r="C26" i="38"/>
  <c r="F23" i="38"/>
  <c r="H23" i="38" s="1"/>
  <c r="F22" i="38"/>
  <c r="H22" i="38" s="1"/>
  <c r="F21" i="38"/>
  <c r="H21" i="38" s="1"/>
  <c r="F20" i="38"/>
  <c r="H20" i="38" s="1"/>
  <c r="F19" i="38"/>
  <c r="H19" i="38" s="1"/>
  <c r="F18" i="38"/>
  <c r="H18" i="38" s="1"/>
  <c r="F17" i="38"/>
  <c r="H17" i="38" s="1"/>
  <c r="F16" i="38"/>
  <c r="H16" i="38" s="1"/>
  <c r="F15" i="38"/>
  <c r="H15" i="38" s="1"/>
  <c r="F14" i="38"/>
  <c r="H14" i="38" s="1"/>
  <c r="F13" i="38"/>
  <c r="H13" i="38" s="1"/>
  <c r="F12" i="38"/>
  <c r="H12" i="38" s="1"/>
  <c r="F11" i="38"/>
  <c r="H11" i="38" s="1"/>
  <c r="F10" i="38"/>
  <c r="H10" i="38" s="1"/>
  <c r="F9" i="38"/>
  <c r="H9" i="38" s="1"/>
  <c r="F8" i="38"/>
  <c r="H8" i="38" s="1"/>
  <c r="F7" i="38"/>
  <c r="H7" i="38" s="1"/>
  <c r="F6" i="38"/>
  <c r="H6" i="38" s="1"/>
  <c r="F5" i="38"/>
  <c r="H5" i="38" s="1"/>
  <c r="F4" i="38"/>
  <c r="F26" i="41" l="1"/>
  <c r="D34" i="41"/>
  <c r="C34" i="41"/>
  <c r="E34" i="41"/>
  <c r="H7" i="41"/>
  <c r="C27" i="41"/>
  <c r="D27" i="41"/>
  <c r="E27" i="41"/>
  <c r="D33" i="41"/>
  <c r="E33" i="41"/>
  <c r="F26" i="40"/>
  <c r="H26" i="40" s="1"/>
  <c r="F33" i="40"/>
  <c r="H30" i="40" s="1"/>
  <c r="C34" i="39"/>
  <c r="D34" i="39"/>
  <c r="E34" i="39"/>
  <c r="H4" i="40"/>
  <c r="C27" i="39"/>
  <c r="D27" i="39"/>
  <c r="E27" i="39"/>
  <c r="C33" i="39"/>
  <c r="D33" i="39"/>
  <c r="E33" i="39"/>
  <c r="C34" i="38"/>
  <c r="F26" i="38"/>
  <c r="C33" i="38"/>
  <c r="F33" i="38" s="1"/>
  <c r="H26" i="38" s="1"/>
  <c r="D27" i="38"/>
  <c r="E27" i="38"/>
  <c r="C27" i="38"/>
  <c r="E34" i="38"/>
  <c r="D34" i="38"/>
  <c r="H4" i="38"/>
  <c r="F33" i="41" l="1"/>
  <c r="H30" i="41" s="1"/>
  <c r="C27" i="40"/>
  <c r="D34" i="40"/>
  <c r="E34" i="40"/>
  <c r="D27" i="40"/>
  <c r="C34" i="40"/>
  <c r="E27" i="40"/>
  <c r="F33" i="39"/>
  <c r="H30" i="38"/>
  <c r="F30" i="37"/>
  <c r="E26" i="37"/>
  <c r="E33" i="37" s="1"/>
  <c r="D26" i="37"/>
  <c r="C26" i="37"/>
  <c r="F23" i="37"/>
  <c r="H23" i="37" s="1"/>
  <c r="F22" i="37"/>
  <c r="H22" i="37" s="1"/>
  <c r="F21" i="37"/>
  <c r="H21" i="37" s="1"/>
  <c r="F20" i="37"/>
  <c r="H20" i="37" s="1"/>
  <c r="F19" i="37"/>
  <c r="H19" i="37" s="1"/>
  <c r="F18" i="37"/>
  <c r="H18" i="37" s="1"/>
  <c r="F17" i="37"/>
  <c r="H17" i="37" s="1"/>
  <c r="F16" i="37"/>
  <c r="H16" i="37" s="1"/>
  <c r="F15" i="37"/>
  <c r="H15" i="37" s="1"/>
  <c r="F14" i="37"/>
  <c r="H14" i="37" s="1"/>
  <c r="F13" i="37"/>
  <c r="H13" i="37" s="1"/>
  <c r="F12" i="37"/>
  <c r="H12" i="37" s="1"/>
  <c r="F11" i="37"/>
  <c r="H11" i="37" s="1"/>
  <c r="F10" i="37"/>
  <c r="H10" i="37" s="1"/>
  <c r="F9" i="37"/>
  <c r="H9" i="37" s="1"/>
  <c r="F8" i="37"/>
  <c r="H8" i="37" s="1"/>
  <c r="F7" i="37"/>
  <c r="H7" i="37" s="1"/>
  <c r="H6" i="37"/>
  <c r="F6" i="37"/>
  <c r="F5" i="37"/>
  <c r="H5" i="37" s="1"/>
  <c r="F4" i="37"/>
  <c r="H4" i="37" s="1"/>
  <c r="F30" i="36"/>
  <c r="E26" i="36"/>
  <c r="E33" i="36" s="1"/>
  <c r="D26" i="36"/>
  <c r="D33" i="36" s="1"/>
  <c r="C26" i="36"/>
  <c r="C33" i="36" s="1"/>
  <c r="F23" i="36"/>
  <c r="H23" i="36" s="1"/>
  <c r="F22" i="36"/>
  <c r="H22" i="36" s="1"/>
  <c r="F21" i="36"/>
  <c r="H21" i="36" s="1"/>
  <c r="F20" i="36"/>
  <c r="H20" i="36" s="1"/>
  <c r="F19" i="36"/>
  <c r="H19" i="36" s="1"/>
  <c r="H18" i="36"/>
  <c r="F18" i="36"/>
  <c r="F17" i="36"/>
  <c r="H17" i="36" s="1"/>
  <c r="F16" i="36"/>
  <c r="H16" i="36" s="1"/>
  <c r="F15" i="36"/>
  <c r="H15" i="36" s="1"/>
  <c r="F14" i="36"/>
  <c r="H14" i="36" s="1"/>
  <c r="F13" i="36"/>
  <c r="H13" i="36" s="1"/>
  <c r="F12" i="36"/>
  <c r="H12" i="36" s="1"/>
  <c r="F11" i="36"/>
  <c r="H11" i="36" s="1"/>
  <c r="F10" i="36"/>
  <c r="H10" i="36" s="1"/>
  <c r="F9" i="36"/>
  <c r="H9" i="36" s="1"/>
  <c r="F8" i="36"/>
  <c r="H8" i="36" s="1"/>
  <c r="F7" i="36"/>
  <c r="H7" i="36" s="1"/>
  <c r="F6" i="36"/>
  <c r="H6" i="36" s="1"/>
  <c r="F5" i="36"/>
  <c r="H5" i="36" s="1"/>
  <c r="F4" i="36"/>
  <c r="H4" i="36" s="1"/>
  <c r="H26" i="41" l="1"/>
  <c r="H30" i="39"/>
  <c r="H26" i="39"/>
  <c r="F26" i="37"/>
  <c r="C34" i="37" s="1"/>
  <c r="C33" i="37"/>
  <c r="D33" i="37"/>
  <c r="F33" i="36"/>
  <c r="H30" i="36" s="1"/>
  <c r="F26" i="36"/>
  <c r="F30" i="23"/>
  <c r="D34" i="37" l="1"/>
  <c r="F33" i="37"/>
  <c r="H30" i="37" s="1"/>
  <c r="C27" i="37"/>
  <c r="E27" i="37"/>
  <c r="D27" i="37"/>
  <c r="E34" i="37"/>
  <c r="C34" i="36"/>
  <c r="C27" i="36"/>
  <c r="H26" i="36"/>
  <c r="D27" i="36"/>
  <c r="D34" i="36"/>
  <c r="E27" i="36"/>
  <c r="E34" i="36"/>
  <c r="F5" i="23"/>
  <c r="H5" i="23" s="1"/>
  <c r="F6" i="23"/>
  <c r="H6" i="23" s="1"/>
  <c r="F7" i="23"/>
  <c r="H7" i="23" s="1"/>
  <c r="F8" i="23"/>
  <c r="H8" i="23" s="1"/>
  <c r="F9" i="23"/>
  <c r="F10" i="23"/>
  <c r="F11" i="23"/>
  <c r="H11" i="23" s="1"/>
  <c r="F12" i="23"/>
  <c r="H12" i="23" s="1"/>
  <c r="F13" i="23"/>
  <c r="H13" i="23" s="1"/>
  <c r="F14" i="23"/>
  <c r="H14" i="23" s="1"/>
  <c r="F15" i="23"/>
  <c r="H15" i="23" s="1"/>
  <c r="F16" i="23"/>
  <c r="H16" i="23" s="1"/>
  <c r="F17" i="23"/>
  <c r="F18" i="23"/>
  <c r="H18" i="23" s="1"/>
  <c r="F19" i="23"/>
  <c r="H19" i="23" s="1"/>
  <c r="F20" i="23"/>
  <c r="H20" i="23" s="1"/>
  <c r="F21" i="23"/>
  <c r="F22" i="23"/>
  <c r="F23" i="23"/>
  <c r="H23" i="23" s="1"/>
  <c r="F4" i="23"/>
  <c r="H4" i="23" s="1"/>
  <c r="E26" i="23"/>
  <c r="E33" i="23" s="1"/>
  <c r="D26" i="23"/>
  <c r="D33" i="23" s="1"/>
  <c r="C26" i="23"/>
  <c r="H22" i="23"/>
  <c r="H21" i="23"/>
  <c r="H17" i="23"/>
  <c r="H10" i="23"/>
  <c r="H9" i="23"/>
  <c r="H26" i="37" l="1"/>
  <c r="F26" i="23"/>
  <c r="C27" i="23" s="1"/>
  <c r="C33" i="23"/>
  <c r="F33" i="23" s="1"/>
  <c r="H30" i="23" s="1"/>
  <c r="D27" i="23" l="1"/>
  <c r="C34" i="23"/>
  <c r="E27" i="23"/>
  <c r="E34" i="23"/>
  <c r="D34" i="23"/>
  <c r="H26" i="23"/>
</calcChain>
</file>

<file path=xl/sharedStrings.xml><?xml version="1.0" encoding="utf-8"?>
<sst xmlns="http://schemas.openxmlformats.org/spreadsheetml/2006/main" count="559" uniqueCount="48">
  <si>
    <t>LED</t>
  </si>
  <si>
    <t>Mh</t>
  </si>
  <si>
    <t>Na</t>
  </si>
  <si>
    <t>LOCALIDAD</t>
  </si>
  <si>
    <t>Luminarias de Diodos Emisores de Luz</t>
  </si>
  <si>
    <t>Luminarias de vapor de halogenuros metálicos</t>
  </si>
  <si>
    <t>Luminarias de vapor de sodio alta presión</t>
  </si>
  <si>
    <t>TOTAL</t>
  </si>
  <si>
    <t>Antonio Nariño</t>
  </si>
  <si>
    <t>Barrios Unidos</t>
  </si>
  <si>
    <t>Bosa</t>
  </si>
  <si>
    <t>Chapinero</t>
  </si>
  <si>
    <t>Ciudad Bolívar</t>
  </si>
  <si>
    <t>Engativá</t>
  </si>
  <si>
    <t>Fontibón</t>
  </si>
  <si>
    <t>Kennedy</t>
  </si>
  <si>
    <t>La Candelaria</t>
  </si>
  <si>
    <t>Los Mártires</t>
  </si>
  <si>
    <t>Puente Aranda</t>
  </si>
  <si>
    <t>Rafael Uribe</t>
  </si>
  <si>
    <t>San Cristóbal</t>
  </si>
  <si>
    <t>Santa Fe</t>
  </si>
  <si>
    <t>Suba</t>
  </si>
  <si>
    <t>Sumapaz</t>
  </si>
  <si>
    <t>Teusaquillo</t>
  </si>
  <si>
    <t>Tunjuelito</t>
  </si>
  <si>
    <t>Usaquén</t>
  </si>
  <si>
    <t>Usme</t>
  </si>
  <si>
    <t>Porcentualmente:</t>
  </si>
  <si>
    <t>Porcentual luminarias LED respecto a la totalidad en la misma localidad</t>
  </si>
  <si>
    <t>Total</t>
  </si>
  <si>
    <t>Conteos:</t>
  </si>
  <si>
    <t>TOTAL BOGOTÁ</t>
  </si>
  <si>
    <t>Totales ENEL</t>
  </si>
  <si>
    <t>Totales Propiedad Distrito</t>
  </si>
  <si>
    <t>Tecnología de Luminaria</t>
  </si>
  <si>
    <r>
      <rPr>
        <b/>
        <i/>
        <u/>
        <sz val="8"/>
        <rFont val="Cambria"/>
        <family val="1"/>
      </rPr>
      <t>Fuente Información</t>
    </r>
    <r>
      <rPr>
        <i/>
        <sz val="8"/>
        <rFont val="Cambria"/>
        <family val="1"/>
      </rPr>
      <t>:
Luminarias Alumbrado Público</t>
    </r>
    <r>
      <rPr>
        <b/>
        <i/>
        <sz val="8"/>
        <rFont val="Cambria"/>
        <family val="1"/>
      </rPr>
      <t xml:space="preserve"> </t>
    </r>
    <r>
      <rPr>
        <b/>
        <i/>
        <sz val="8"/>
        <color rgb="FF00B050"/>
        <rFont val="Cambria"/>
        <family val="1"/>
      </rPr>
      <t>propiedad Enel-Colombia [corte 31ENE2023]</t>
    </r>
    <r>
      <rPr>
        <i/>
        <sz val="8"/>
        <rFont val="Cambria"/>
        <family val="1"/>
      </rPr>
      <t xml:space="preserve"> y,
Luminarias Alumbrado Público</t>
    </r>
    <r>
      <rPr>
        <i/>
        <sz val="8"/>
        <color rgb="FF0070C0"/>
        <rFont val="Cambria"/>
        <family val="1"/>
      </rPr>
      <t xml:space="preserve"> </t>
    </r>
    <r>
      <rPr>
        <b/>
        <i/>
        <sz val="8"/>
        <color rgb="FF0070C0"/>
        <rFont val="Cambria"/>
        <family val="1"/>
      </rPr>
      <t>propiedad del Distrito [corte 28FEB2023]</t>
    </r>
    <r>
      <rPr>
        <i/>
        <sz val="8"/>
        <rFont val="Cambria"/>
        <family val="1"/>
      </rPr>
      <t>.</t>
    </r>
  </si>
  <si>
    <r>
      <rPr>
        <b/>
        <i/>
        <u/>
        <sz val="8"/>
        <rFont val="Cambria"/>
        <family val="1"/>
      </rPr>
      <t>Fuente Información</t>
    </r>
    <r>
      <rPr>
        <i/>
        <sz val="8"/>
        <rFont val="Cambria"/>
        <family val="1"/>
      </rPr>
      <t>:
Luminarias Alumbrado Público</t>
    </r>
    <r>
      <rPr>
        <b/>
        <i/>
        <sz val="8"/>
        <rFont val="Cambria"/>
        <family val="1"/>
      </rPr>
      <t xml:space="preserve"> </t>
    </r>
    <r>
      <rPr>
        <b/>
        <i/>
        <sz val="8"/>
        <color rgb="FF00B050"/>
        <rFont val="Cambria"/>
        <family val="1"/>
      </rPr>
      <t>propiedad Enel-Colombia [corte 28FEB2023]</t>
    </r>
    <r>
      <rPr>
        <i/>
        <sz val="8"/>
        <rFont val="Cambria"/>
        <family val="1"/>
      </rPr>
      <t xml:space="preserve"> y,
Luminarias Alumbrado Público</t>
    </r>
    <r>
      <rPr>
        <i/>
        <sz val="8"/>
        <color rgb="FF0070C0"/>
        <rFont val="Cambria"/>
        <family val="1"/>
      </rPr>
      <t xml:space="preserve"> </t>
    </r>
    <r>
      <rPr>
        <b/>
        <i/>
        <sz val="8"/>
        <color rgb="FF0070C0"/>
        <rFont val="Cambria"/>
        <family val="1"/>
      </rPr>
      <t>propiedad del Distrito [corte 28FEB2023]</t>
    </r>
    <r>
      <rPr>
        <i/>
        <sz val="8"/>
        <rFont val="Cambria"/>
        <family val="1"/>
      </rPr>
      <t>.</t>
    </r>
  </si>
  <si>
    <r>
      <rPr>
        <b/>
        <i/>
        <u/>
        <sz val="8"/>
        <rFont val="Cambria"/>
        <family val="1"/>
      </rPr>
      <t>Fuente Información</t>
    </r>
    <r>
      <rPr>
        <i/>
        <sz val="8"/>
        <rFont val="Cambria"/>
        <family val="1"/>
      </rPr>
      <t>:
Luminarias Alumbrado Público</t>
    </r>
    <r>
      <rPr>
        <b/>
        <i/>
        <sz val="8"/>
        <rFont val="Cambria"/>
        <family val="1"/>
      </rPr>
      <t xml:space="preserve"> </t>
    </r>
    <r>
      <rPr>
        <b/>
        <i/>
        <sz val="8"/>
        <color rgb="FF00B050"/>
        <rFont val="Cambria"/>
        <family val="1"/>
      </rPr>
      <t>propiedad Enel-Colombia [corte 31 MAR 2023]</t>
    </r>
    <r>
      <rPr>
        <i/>
        <sz val="8"/>
        <rFont val="Cambria"/>
        <family val="1"/>
      </rPr>
      <t xml:space="preserve"> y,
Luminarias Alumbrado Público</t>
    </r>
    <r>
      <rPr>
        <i/>
        <sz val="8"/>
        <color rgb="FF0070C0"/>
        <rFont val="Cambria"/>
        <family val="1"/>
      </rPr>
      <t xml:space="preserve"> </t>
    </r>
    <r>
      <rPr>
        <b/>
        <i/>
        <sz val="8"/>
        <color rgb="FF0070C0"/>
        <rFont val="Cambria"/>
        <family val="1"/>
      </rPr>
      <t>propiedad del Distrito [corte 31 MAR 2023]</t>
    </r>
    <r>
      <rPr>
        <i/>
        <sz val="8"/>
        <rFont val="Cambria"/>
        <family val="1"/>
      </rPr>
      <t>.</t>
    </r>
  </si>
  <si>
    <t xml:space="preserve"> </t>
  </si>
  <si>
    <r>
      <rPr>
        <b/>
        <i/>
        <u/>
        <sz val="8"/>
        <rFont val="Cambria"/>
        <family val="1"/>
      </rPr>
      <t>Fuente Información</t>
    </r>
    <r>
      <rPr>
        <i/>
        <sz val="8"/>
        <rFont val="Cambria"/>
        <family val="1"/>
      </rPr>
      <t>:
Luminarias Alumbrado Público</t>
    </r>
    <r>
      <rPr>
        <b/>
        <i/>
        <sz val="8"/>
        <rFont val="Cambria"/>
        <family val="1"/>
      </rPr>
      <t xml:space="preserve"> </t>
    </r>
    <r>
      <rPr>
        <b/>
        <i/>
        <sz val="8"/>
        <color rgb="FF00B050"/>
        <rFont val="Cambria"/>
        <family val="1"/>
      </rPr>
      <t>propiedad Enel-Colombia [corte 30 ABR 2023]</t>
    </r>
    <r>
      <rPr>
        <i/>
        <sz val="8"/>
        <rFont val="Cambria"/>
        <family val="1"/>
      </rPr>
      <t xml:space="preserve"> y,
Luminarias Alumbrado Público</t>
    </r>
    <r>
      <rPr>
        <i/>
        <sz val="8"/>
        <color rgb="FF0070C0"/>
        <rFont val="Cambria"/>
        <family val="1"/>
      </rPr>
      <t xml:space="preserve"> </t>
    </r>
    <r>
      <rPr>
        <b/>
        <i/>
        <sz val="8"/>
        <color rgb="FF0070C0"/>
        <rFont val="Cambria"/>
        <family val="1"/>
      </rPr>
      <t>propiedad del Distrito [corte 31 MAR 2023]</t>
    </r>
    <r>
      <rPr>
        <i/>
        <sz val="8"/>
        <rFont val="Cambria"/>
        <family val="1"/>
      </rPr>
      <t>.</t>
    </r>
  </si>
  <si>
    <r>
      <rPr>
        <b/>
        <i/>
        <u/>
        <sz val="8"/>
        <rFont val="Cambria"/>
        <family val="1"/>
      </rPr>
      <t>Fuente Información</t>
    </r>
    <r>
      <rPr>
        <i/>
        <sz val="8"/>
        <rFont val="Cambria"/>
        <family val="1"/>
      </rPr>
      <t>:
Luminarias Alumbrado Público</t>
    </r>
    <r>
      <rPr>
        <b/>
        <i/>
        <sz val="8"/>
        <rFont val="Cambria"/>
        <family val="1"/>
      </rPr>
      <t xml:space="preserve"> </t>
    </r>
    <r>
      <rPr>
        <b/>
        <i/>
        <sz val="8"/>
        <color rgb="FF00B050"/>
        <rFont val="Cambria"/>
        <family val="1"/>
      </rPr>
      <t>propiedad Enel-Colombia [corte 24 MAY 2023]</t>
    </r>
    <r>
      <rPr>
        <i/>
        <sz val="8"/>
        <rFont val="Cambria"/>
        <family val="1"/>
      </rPr>
      <t xml:space="preserve"> y,
Luminarias Alumbrado Público</t>
    </r>
    <r>
      <rPr>
        <i/>
        <sz val="8"/>
        <color rgb="FF0070C0"/>
        <rFont val="Cambria"/>
        <family val="1"/>
      </rPr>
      <t xml:space="preserve"> </t>
    </r>
    <r>
      <rPr>
        <b/>
        <i/>
        <sz val="8"/>
        <color rgb="FF0070C0"/>
        <rFont val="Cambria"/>
        <family val="1"/>
      </rPr>
      <t>propiedad del Distrito [corte 30 MAY 2023]</t>
    </r>
    <r>
      <rPr>
        <i/>
        <sz val="8"/>
        <rFont val="Cambria"/>
        <family val="1"/>
      </rPr>
      <t>.</t>
    </r>
  </si>
  <si>
    <r>
      <rPr>
        <b/>
        <i/>
        <u/>
        <sz val="8"/>
        <rFont val="Cambria"/>
        <family val="1"/>
      </rPr>
      <t>Fuente Información</t>
    </r>
    <r>
      <rPr>
        <i/>
        <sz val="8"/>
        <rFont val="Cambria"/>
        <family val="1"/>
      </rPr>
      <t>:
Luminarias Alumbrado Público</t>
    </r>
    <r>
      <rPr>
        <b/>
        <i/>
        <sz val="8"/>
        <rFont val="Cambria"/>
        <family val="1"/>
      </rPr>
      <t xml:space="preserve"> </t>
    </r>
    <r>
      <rPr>
        <b/>
        <i/>
        <sz val="8"/>
        <color rgb="FF00B050"/>
        <rFont val="Cambria"/>
        <family val="1"/>
      </rPr>
      <t>propiedad Enel-Colombia [corte 28 JUN 2023]</t>
    </r>
    <r>
      <rPr>
        <i/>
        <sz val="8"/>
        <rFont val="Cambria"/>
        <family val="1"/>
      </rPr>
      <t xml:space="preserve"> y,
Luminarias Alumbrado Público</t>
    </r>
    <r>
      <rPr>
        <i/>
        <sz val="8"/>
        <color rgb="FF0070C0"/>
        <rFont val="Cambria"/>
        <family val="1"/>
      </rPr>
      <t xml:space="preserve"> </t>
    </r>
    <r>
      <rPr>
        <b/>
        <i/>
        <sz val="8"/>
        <color rgb="FF0070C0"/>
        <rFont val="Cambria"/>
        <family val="1"/>
      </rPr>
      <t>propiedad del Distrito [corte 30 JUN 2023]</t>
    </r>
    <r>
      <rPr>
        <i/>
        <sz val="8"/>
        <rFont val="Cambria"/>
        <family val="1"/>
      </rPr>
      <t>.</t>
    </r>
  </si>
  <si>
    <r>
      <rPr>
        <b/>
        <i/>
        <u/>
        <sz val="8"/>
        <rFont val="Cambria"/>
        <family val="1"/>
      </rPr>
      <t>Fuente Información</t>
    </r>
    <r>
      <rPr>
        <i/>
        <sz val="8"/>
        <rFont val="Cambria"/>
        <family val="1"/>
      </rPr>
      <t>:
Luminarias Alumbrado Público</t>
    </r>
    <r>
      <rPr>
        <b/>
        <i/>
        <sz val="8"/>
        <rFont val="Cambria"/>
        <family val="1"/>
      </rPr>
      <t xml:space="preserve"> </t>
    </r>
    <r>
      <rPr>
        <b/>
        <i/>
        <sz val="8"/>
        <color rgb="FF00B050"/>
        <rFont val="Cambria"/>
        <family val="1"/>
      </rPr>
      <t>propiedad Enel-Colombia [corte 21 JUL 2023]</t>
    </r>
    <r>
      <rPr>
        <i/>
        <sz val="8"/>
        <rFont val="Cambria"/>
        <family val="1"/>
      </rPr>
      <t xml:space="preserve"> y,
Luminarias Alumbrado Público</t>
    </r>
    <r>
      <rPr>
        <i/>
        <sz val="8"/>
        <color rgb="FF0070C0"/>
        <rFont val="Cambria"/>
        <family val="1"/>
      </rPr>
      <t xml:space="preserve"> </t>
    </r>
    <r>
      <rPr>
        <b/>
        <i/>
        <sz val="8"/>
        <color rgb="FF0070C0"/>
        <rFont val="Cambria"/>
        <family val="1"/>
      </rPr>
      <t>propiedad del Distrito [corte 31 JUL 2023]</t>
    </r>
    <r>
      <rPr>
        <i/>
        <sz val="8"/>
        <rFont val="Cambria"/>
        <family val="1"/>
      </rPr>
      <t>.</t>
    </r>
  </si>
  <si>
    <r>
      <rPr>
        <b/>
        <i/>
        <u/>
        <sz val="8"/>
        <rFont val="Cambria"/>
        <family val="1"/>
      </rPr>
      <t>Fuente Información</t>
    </r>
    <r>
      <rPr>
        <i/>
        <sz val="8"/>
        <rFont val="Cambria"/>
        <family val="1"/>
      </rPr>
      <t>:
Luminarias Alumbrado Público</t>
    </r>
    <r>
      <rPr>
        <b/>
        <i/>
        <sz val="8"/>
        <rFont val="Cambria"/>
        <family val="1"/>
      </rPr>
      <t xml:space="preserve"> </t>
    </r>
    <r>
      <rPr>
        <b/>
        <i/>
        <sz val="8"/>
        <color rgb="FF00B050"/>
        <rFont val="Cambria"/>
        <family val="1"/>
      </rPr>
      <t>propiedad Enel-Colombia [corte 22 AGO 2023]</t>
    </r>
    <r>
      <rPr>
        <i/>
        <sz val="8"/>
        <rFont val="Cambria"/>
        <family val="1"/>
      </rPr>
      <t xml:space="preserve"> y,
Luminarias Alumbrado Público</t>
    </r>
    <r>
      <rPr>
        <i/>
        <sz val="8"/>
        <color rgb="FF0070C0"/>
        <rFont val="Cambria"/>
        <family val="1"/>
      </rPr>
      <t xml:space="preserve"> </t>
    </r>
    <r>
      <rPr>
        <b/>
        <i/>
        <sz val="8"/>
        <color rgb="FF0070C0"/>
        <rFont val="Cambria"/>
        <family val="1"/>
      </rPr>
      <t>propiedad del Distrito [corte 31 AGO 2023]</t>
    </r>
    <r>
      <rPr>
        <i/>
        <sz val="8"/>
        <rFont val="Cambria"/>
        <family val="1"/>
      </rPr>
      <t>.</t>
    </r>
  </si>
  <si>
    <r>
      <rPr>
        <b/>
        <i/>
        <u/>
        <sz val="8"/>
        <rFont val="Cambria"/>
        <family val="1"/>
      </rPr>
      <t>Fuente Información</t>
    </r>
    <r>
      <rPr>
        <i/>
        <sz val="8"/>
        <rFont val="Cambria"/>
        <family val="1"/>
      </rPr>
      <t>:
Luminarias Alumbrado Público</t>
    </r>
    <r>
      <rPr>
        <b/>
        <i/>
        <sz val="8"/>
        <rFont val="Cambria"/>
        <family val="1"/>
      </rPr>
      <t xml:space="preserve"> </t>
    </r>
    <r>
      <rPr>
        <b/>
        <i/>
        <sz val="8"/>
        <color rgb="FF00B050"/>
        <rFont val="Cambria"/>
        <family val="1"/>
      </rPr>
      <t>propiedad Enel-Colombia [corte 21 SEP 2023]</t>
    </r>
    <r>
      <rPr>
        <i/>
        <sz val="8"/>
        <rFont val="Cambria"/>
        <family val="1"/>
      </rPr>
      <t xml:space="preserve"> y,
Luminarias Alumbrado Público</t>
    </r>
    <r>
      <rPr>
        <i/>
        <sz val="8"/>
        <color rgb="FF0070C0"/>
        <rFont val="Cambria"/>
        <family val="1"/>
      </rPr>
      <t xml:space="preserve"> </t>
    </r>
    <r>
      <rPr>
        <b/>
        <i/>
        <sz val="8"/>
        <color rgb="FF0070C0"/>
        <rFont val="Cambria"/>
        <family val="1"/>
      </rPr>
      <t>propiedad del Distrito [corte 31 AGO 2023]</t>
    </r>
    <r>
      <rPr>
        <i/>
        <sz val="8"/>
        <rFont val="Cambria"/>
        <family val="1"/>
      </rPr>
      <t>.</t>
    </r>
  </si>
  <si>
    <r>
      <rPr>
        <b/>
        <i/>
        <u/>
        <sz val="8"/>
        <rFont val="Cambria"/>
        <family val="1"/>
      </rPr>
      <t>Fuente Información</t>
    </r>
    <r>
      <rPr>
        <i/>
        <sz val="8"/>
        <rFont val="Cambria"/>
        <family val="1"/>
      </rPr>
      <t>:
Luminarias Alumbrado Público</t>
    </r>
    <r>
      <rPr>
        <b/>
        <i/>
        <sz val="8"/>
        <rFont val="Cambria"/>
        <family val="1"/>
      </rPr>
      <t xml:space="preserve"> </t>
    </r>
    <r>
      <rPr>
        <b/>
        <i/>
        <sz val="8"/>
        <color rgb="FF00B050"/>
        <rFont val="Cambria"/>
        <family val="1"/>
      </rPr>
      <t>propiedad Enel-Colombia [corte 20 OCT 2023]</t>
    </r>
    <r>
      <rPr>
        <i/>
        <sz val="8"/>
        <rFont val="Cambria"/>
        <family val="1"/>
      </rPr>
      <t xml:space="preserve"> y,
Luminarias Alumbrado Público</t>
    </r>
    <r>
      <rPr>
        <i/>
        <sz val="8"/>
        <color rgb="FF0070C0"/>
        <rFont val="Cambria"/>
        <family val="1"/>
      </rPr>
      <t xml:space="preserve"> </t>
    </r>
    <r>
      <rPr>
        <b/>
        <i/>
        <sz val="8"/>
        <color rgb="FF0070C0"/>
        <rFont val="Cambria"/>
        <family val="1"/>
      </rPr>
      <t>propiedad del Distrito [corte 30 OCT 2023]</t>
    </r>
    <r>
      <rPr>
        <i/>
        <sz val="8"/>
        <rFont val="Cambria"/>
        <family val="1"/>
      </rPr>
      <t>.</t>
    </r>
  </si>
  <si>
    <r>
      <rPr>
        <b/>
        <i/>
        <u/>
        <sz val="8"/>
        <rFont val="Cambria"/>
        <family val="1"/>
      </rPr>
      <t>Fuente Información</t>
    </r>
    <r>
      <rPr>
        <i/>
        <sz val="8"/>
        <rFont val="Cambria"/>
        <family val="1"/>
      </rPr>
      <t>:
Luminarias Alumbrado Público</t>
    </r>
    <r>
      <rPr>
        <b/>
        <i/>
        <sz val="8"/>
        <rFont val="Cambria"/>
        <family val="1"/>
      </rPr>
      <t xml:space="preserve"> </t>
    </r>
    <r>
      <rPr>
        <b/>
        <i/>
        <sz val="8"/>
        <color rgb="FF00B050"/>
        <rFont val="Cambria"/>
        <family val="1"/>
      </rPr>
      <t>propiedad Enel-Colombia [corte 21 NOV 2023]</t>
    </r>
    <r>
      <rPr>
        <i/>
        <sz val="8"/>
        <rFont val="Cambria"/>
        <family val="1"/>
      </rPr>
      <t xml:space="preserve"> y,
Luminarias Alumbrado Público</t>
    </r>
    <r>
      <rPr>
        <i/>
        <sz val="8"/>
        <color rgb="FF0070C0"/>
        <rFont val="Cambria"/>
        <family val="1"/>
      </rPr>
      <t xml:space="preserve"> </t>
    </r>
    <r>
      <rPr>
        <b/>
        <i/>
        <sz val="8"/>
        <color rgb="FF0070C0"/>
        <rFont val="Cambria"/>
        <family val="1"/>
      </rPr>
      <t>propiedad del Distrito [corte 30 NOV 2023]</t>
    </r>
    <r>
      <rPr>
        <i/>
        <sz val="8"/>
        <rFont val="Cambria"/>
        <family val="1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</si>
</sst>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164" formatCode="0.0%"/>
  </numFmts>
  <fonts count="24" x14ac:knownFonts="1">
    <font>
      <sz val="11"/>
      <color theme="1"/>
      <name val="Calibri"/>
      <family val="2"/>
      <scheme val="minor"/>
    </font>
    <font>
      <b/>
      <sz val="8"/>
      <color rgb="FF000000"/>
      <name val="Cambria"/>
      <family val="1"/>
    </font>
    <font>
      <sz val="8"/>
      <color rgb="FF000000"/>
      <name val="Cambria"/>
      <family val="1"/>
    </font>
    <font>
      <b/>
      <sz val="9"/>
      <color rgb="FF000000"/>
      <name val="Cambria"/>
      <family val="1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i/>
      <sz val="8"/>
      <color theme="1"/>
      <name val="Cambria"/>
      <family val="1"/>
    </font>
    <font>
      <sz val="8"/>
      <color theme="1"/>
      <name val="Cambria"/>
      <family val="1"/>
    </font>
    <font>
      <b/>
      <sz val="8"/>
      <color theme="1"/>
      <name val="Cambria"/>
      <family val="1"/>
    </font>
    <font>
      <b/>
      <sz val="9"/>
      <color rgb="FF002060"/>
      <name val="Cambria"/>
      <family val="1"/>
    </font>
    <font>
      <b/>
      <sz val="9"/>
      <color rgb="FFFA7D00"/>
      <name val="Cambria"/>
      <family val="2"/>
    </font>
    <font>
      <b/>
      <sz val="9"/>
      <name val="Cambria"/>
      <family val="1"/>
    </font>
    <font>
      <b/>
      <sz val="8"/>
      <name val="Cambria"/>
      <family val="1"/>
    </font>
    <font>
      <b/>
      <sz val="12"/>
      <color theme="1"/>
      <name val="Cambria"/>
      <family val="1"/>
    </font>
    <font>
      <i/>
      <sz val="8"/>
      <name val="Cambria"/>
      <family val="1"/>
    </font>
    <font>
      <b/>
      <sz val="10"/>
      <color rgb="FF000000"/>
      <name val="Cambria"/>
      <family val="1"/>
    </font>
    <font>
      <b/>
      <i/>
      <sz val="8"/>
      <color theme="8" tint="-0.499984740745262"/>
      <name val="Cambria"/>
      <family val="1"/>
    </font>
    <font>
      <i/>
      <sz val="8"/>
      <color theme="8" tint="-0.499984740745262"/>
      <name val="Cambria"/>
      <family val="1"/>
    </font>
    <font>
      <b/>
      <i/>
      <sz val="8"/>
      <name val="Cambria"/>
      <family val="1"/>
    </font>
    <font>
      <b/>
      <i/>
      <sz val="8"/>
      <color rgb="FF0070C0"/>
      <name val="Cambria"/>
      <family val="1"/>
    </font>
    <font>
      <b/>
      <i/>
      <u/>
      <sz val="8"/>
      <name val="Cambria"/>
      <family val="1"/>
    </font>
    <font>
      <b/>
      <i/>
      <sz val="8"/>
      <color rgb="FF00B050"/>
      <name val="Cambria"/>
      <family val="1"/>
    </font>
    <font>
      <i/>
      <sz val="8"/>
      <color rgb="FF0070C0"/>
      <name val="Cambria"/>
      <family val="1"/>
    </font>
    <font>
      <sz val="11"/>
      <color rgb="FF0061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2F2F2"/>
      </patternFill>
    </fill>
    <fill>
      <patternFill patternType="solid">
        <fgColor rgb="FF00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6EFCE"/>
      </patternFill>
    </fill>
  </fills>
  <borders count="33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/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">
    <xf numFmtId="0" fontId="0" fillId="0" borderId="0"/>
    <xf numFmtId="9" fontId="5" fillId="0" borderId="0" applyFont="0" applyFill="0" applyBorder="0" applyAlignment="0" applyProtection="0"/>
    <xf numFmtId="0" fontId="10" fillId="4" borderId="12" applyNumberFormat="0" applyAlignment="0" applyProtection="0"/>
    <xf numFmtId="0" fontId="5" fillId="9" borderId="32" applyNumberFormat="0" applyFont="0" applyAlignment="0" applyProtection="0"/>
    <xf numFmtId="0" fontId="23" fillId="11" borderId="0" applyNumberFormat="0" applyBorder="0" applyAlignment="0" applyProtection="0"/>
    <xf numFmtId="41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66">
    <xf numFmtId="0" fontId="0" fillId="0" borderId="0" xfId="0"/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0" fontId="7" fillId="0" borderId="15" xfId="1" applyNumberFormat="1" applyFont="1" applyFill="1" applyBorder="1" applyAlignment="1">
      <alignment horizontal="center" vertical="center"/>
    </xf>
    <xf numFmtId="10" fontId="7" fillId="0" borderId="16" xfId="1" applyNumberFormat="1" applyFont="1" applyFill="1" applyBorder="1" applyAlignment="1">
      <alignment horizontal="center" vertical="center"/>
    </xf>
    <xf numFmtId="10" fontId="8" fillId="7" borderId="15" xfId="1" applyNumberFormat="1" applyFont="1" applyFill="1" applyBorder="1" applyAlignment="1">
      <alignment horizontal="center" vertical="center"/>
    </xf>
    <xf numFmtId="0" fontId="11" fillId="6" borderId="17" xfId="2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horizontal="right" vertical="center" wrapText="1"/>
    </xf>
    <xf numFmtId="0" fontId="12" fillId="6" borderId="19" xfId="0" applyFont="1" applyFill="1" applyBorder="1" applyAlignment="1">
      <alignment horizontal="right" vertical="center" wrapText="1"/>
    </xf>
    <xf numFmtId="0" fontId="8" fillId="7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10" fontId="7" fillId="0" borderId="15" xfId="1" applyNumberFormat="1" applyFont="1" applyBorder="1" applyAlignment="1">
      <alignment horizontal="center" vertical="center"/>
    </xf>
    <xf numFmtId="10" fontId="9" fillId="0" borderId="0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10" fontId="9" fillId="0" borderId="0" xfId="1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3" fillId="6" borderId="25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2" fillId="5" borderId="18" xfId="0" applyFont="1" applyFill="1" applyBorder="1" applyAlignment="1">
      <alignment horizontal="right" vertical="center" wrapText="1"/>
    </xf>
    <xf numFmtId="0" fontId="1" fillId="2" borderId="13" xfId="0" applyFont="1" applyFill="1" applyBorder="1" applyAlignment="1">
      <alignment horizontal="center" vertical="center" wrapText="1"/>
    </xf>
    <xf numFmtId="10" fontId="7" fillId="0" borderId="16" xfId="1" applyNumberFormat="1" applyFont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right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5" borderId="2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horizontal="right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4" fillId="9" borderId="32" xfId="3" applyNumberFormat="1" applyFont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5" fillId="10" borderId="30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10" fontId="4" fillId="0" borderId="0" xfId="0" applyNumberFormat="1" applyFont="1"/>
    <xf numFmtId="10" fontId="9" fillId="0" borderId="5" xfId="1" applyNumberFormat="1" applyFont="1" applyBorder="1" applyAlignment="1">
      <alignment horizontal="center" vertical="center"/>
    </xf>
    <xf numFmtId="10" fontId="9" fillId="0" borderId="13" xfId="1" applyNumberFormat="1" applyFont="1" applyBorder="1" applyAlignment="1">
      <alignment horizontal="center" vertical="center"/>
    </xf>
    <xf numFmtId="10" fontId="9" fillId="0" borderId="14" xfId="1" applyNumberFormat="1" applyFont="1" applyBorder="1" applyAlignment="1">
      <alignment horizontal="center" vertical="center"/>
    </xf>
    <xf numFmtId="10" fontId="9" fillId="0" borderId="16" xfId="1" applyNumberFormat="1" applyFont="1" applyBorder="1" applyAlignment="1">
      <alignment horizontal="center" vertical="center"/>
    </xf>
    <xf numFmtId="0" fontId="1" fillId="10" borderId="27" xfId="0" applyFont="1" applyFill="1" applyBorder="1" applyAlignment="1">
      <alignment horizontal="center" vertical="center" wrapText="1"/>
    </xf>
    <xf numFmtId="0" fontId="1" fillId="10" borderId="2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10" fontId="9" fillId="0" borderId="6" xfId="1" applyNumberFormat="1" applyFont="1" applyBorder="1" applyAlignment="1">
      <alignment horizontal="center" vertical="center"/>
    </xf>
    <xf numFmtId="10" fontId="9" fillId="0" borderId="8" xfId="1" applyNumberFormat="1" applyFont="1" applyBorder="1" applyAlignment="1">
      <alignment horizontal="center" vertical="center"/>
    </xf>
  </cellXfs>
  <cellStyles count="10">
    <cellStyle name="Bueno 2" xfId="4" xr:uid="{E858DEF0-39E2-42DA-BC9F-9A1290A0611E}"/>
    <cellStyle name="Cálculo" xfId="2" builtinId="22"/>
    <cellStyle name="Millares [0] 2" xfId="5" xr:uid="{1C042E99-2773-4470-B4F6-F0B25B122CFD}"/>
    <cellStyle name="Moneda [0] 2" xfId="7" xr:uid="{302D4428-1D26-464E-AC0C-2574EFF73841}"/>
    <cellStyle name="Moneda 2" xfId="6" xr:uid="{B2868B68-6443-4F19-8900-7BAB978F1F92}"/>
    <cellStyle name="Moneda 3" xfId="9" xr:uid="{1DE8872A-AD55-47C3-BC0F-4C39FFC5DE50}"/>
    <cellStyle name="Normal" xfId="0" builtinId="0"/>
    <cellStyle name="Normal 2" xfId="8" xr:uid="{2764C536-45AE-4238-8880-8F8EBA53232F}"/>
    <cellStyle name="Notas" xfId="3" builtinId="10"/>
    <cellStyle name="Porcentaje" xfId="1" builtinId="5"/>
  </cellStyles>
  <dxfs count="0"/>
  <tableStyles count="0" defaultTableStyle="TableStyleMedium2" defaultPivotStyle="PivotStyleLight16"/>
  <colors>
    <mruColors>
      <color rgb="FF00FFFF"/>
      <color rgb="FF00FF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Consolidado Infraestructura AP Enel-Codensa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ENE!$C$3</c:f>
              <c:strCache>
                <c:ptCount val="1"/>
                <c:pt idx="0">
                  <c:v>LED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5"/>
              </a:solidFill>
              <a:prstDash val="solid"/>
              <a:miter lim="800000"/>
            </a:ln>
            <a:effectLst/>
          </c:spPr>
          <c:invertIfNegative val="0"/>
          <c:cat>
            <c:strRef>
              <c:f>ENE!$B$4:$B$23</c:f>
              <c:strCache>
                <c:ptCount val="20"/>
                <c:pt idx="0">
                  <c:v>Antonio Nariño</c:v>
                </c:pt>
                <c:pt idx="1">
                  <c:v>Barrios Unidos</c:v>
                </c:pt>
                <c:pt idx="2">
                  <c:v>Bosa</c:v>
                </c:pt>
                <c:pt idx="3">
                  <c:v>Chapinero</c:v>
                </c:pt>
                <c:pt idx="4">
                  <c:v>Ciudad Bolívar</c:v>
                </c:pt>
                <c:pt idx="5">
                  <c:v>Engativá</c:v>
                </c:pt>
                <c:pt idx="6">
                  <c:v>Fontibón</c:v>
                </c:pt>
                <c:pt idx="7">
                  <c:v>Kennedy</c:v>
                </c:pt>
                <c:pt idx="8">
                  <c:v>La Candelaria</c:v>
                </c:pt>
                <c:pt idx="9">
                  <c:v>Los Mártires</c:v>
                </c:pt>
                <c:pt idx="10">
                  <c:v>Puente Aranda</c:v>
                </c:pt>
                <c:pt idx="11">
                  <c:v>Rafael Uribe</c:v>
                </c:pt>
                <c:pt idx="12">
                  <c:v>San Cristóbal</c:v>
                </c:pt>
                <c:pt idx="13">
                  <c:v>Santa Fe</c:v>
                </c:pt>
                <c:pt idx="14">
                  <c:v>Suba</c:v>
                </c:pt>
                <c:pt idx="15">
                  <c:v>Sumapaz</c:v>
                </c:pt>
                <c:pt idx="16">
                  <c:v>Teusaquillo</c:v>
                </c:pt>
                <c:pt idx="17">
                  <c:v>Tunjuelito</c:v>
                </c:pt>
                <c:pt idx="18">
                  <c:v>Usaquén</c:v>
                </c:pt>
                <c:pt idx="19">
                  <c:v>Usme</c:v>
                </c:pt>
              </c:strCache>
            </c:strRef>
          </c:cat>
          <c:val>
            <c:numRef>
              <c:f>ENE!$C$4:$C$23</c:f>
              <c:numCache>
                <c:formatCode>General</c:formatCode>
                <c:ptCount val="20"/>
                <c:pt idx="0">
                  <c:v>5246</c:v>
                </c:pt>
                <c:pt idx="1">
                  <c:v>2425</c:v>
                </c:pt>
                <c:pt idx="2">
                  <c:v>20798</c:v>
                </c:pt>
                <c:pt idx="3">
                  <c:v>4571</c:v>
                </c:pt>
                <c:pt idx="4">
                  <c:v>24420</c:v>
                </c:pt>
                <c:pt idx="5">
                  <c:v>28520</c:v>
                </c:pt>
                <c:pt idx="6">
                  <c:v>12397</c:v>
                </c:pt>
                <c:pt idx="7">
                  <c:v>35819</c:v>
                </c:pt>
                <c:pt idx="8">
                  <c:v>555</c:v>
                </c:pt>
                <c:pt idx="9">
                  <c:v>2073</c:v>
                </c:pt>
                <c:pt idx="10">
                  <c:v>15894</c:v>
                </c:pt>
                <c:pt idx="11">
                  <c:v>15643</c:v>
                </c:pt>
                <c:pt idx="12">
                  <c:v>16985</c:v>
                </c:pt>
                <c:pt idx="13">
                  <c:v>2654</c:v>
                </c:pt>
                <c:pt idx="14">
                  <c:v>7399</c:v>
                </c:pt>
                <c:pt idx="15">
                  <c:v>92</c:v>
                </c:pt>
                <c:pt idx="16">
                  <c:v>5308</c:v>
                </c:pt>
                <c:pt idx="17">
                  <c:v>1229</c:v>
                </c:pt>
                <c:pt idx="18">
                  <c:v>19453</c:v>
                </c:pt>
                <c:pt idx="19">
                  <c:v>15132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65-410D-9AF2-03111715FCF1}"/>
            </c:ext>
          </c:extLst>
        </c:ser>
        <c:ser>
          <c:idx val="1"/>
          <c:order val="1"/>
          <c:tx>
            <c:strRef>
              <c:f>ENE!$D$3</c:f>
              <c:strCache>
                <c:ptCount val="1"/>
                <c:pt idx="0">
                  <c:v>Mh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6"/>
              </a:solidFill>
              <a:prstDash val="solid"/>
              <a:miter lim="800000"/>
            </a:ln>
            <a:effectLst/>
          </c:spPr>
          <c:invertIfNegative val="0"/>
          <c:cat>
            <c:strRef>
              <c:f>ENE!$B$4:$B$23</c:f>
              <c:strCache>
                <c:ptCount val="20"/>
                <c:pt idx="0">
                  <c:v>Antonio Nariño</c:v>
                </c:pt>
                <c:pt idx="1">
                  <c:v>Barrios Unidos</c:v>
                </c:pt>
                <c:pt idx="2">
                  <c:v>Bosa</c:v>
                </c:pt>
                <c:pt idx="3">
                  <c:v>Chapinero</c:v>
                </c:pt>
                <c:pt idx="4">
                  <c:v>Ciudad Bolívar</c:v>
                </c:pt>
                <c:pt idx="5">
                  <c:v>Engativá</c:v>
                </c:pt>
                <c:pt idx="6">
                  <c:v>Fontibón</c:v>
                </c:pt>
                <c:pt idx="7">
                  <c:v>Kennedy</c:v>
                </c:pt>
                <c:pt idx="8">
                  <c:v>La Candelaria</c:v>
                </c:pt>
                <c:pt idx="9">
                  <c:v>Los Mártires</c:v>
                </c:pt>
                <c:pt idx="10">
                  <c:v>Puente Aranda</c:v>
                </c:pt>
                <c:pt idx="11">
                  <c:v>Rafael Uribe</c:v>
                </c:pt>
                <c:pt idx="12">
                  <c:v>San Cristóbal</c:v>
                </c:pt>
                <c:pt idx="13">
                  <c:v>Santa Fe</c:v>
                </c:pt>
                <c:pt idx="14">
                  <c:v>Suba</c:v>
                </c:pt>
                <c:pt idx="15">
                  <c:v>Sumapaz</c:v>
                </c:pt>
                <c:pt idx="16">
                  <c:v>Teusaquillo</c:v>
                </c:pt>
                <c:pt idx="17">
                  <c:v>Tunjuelito</c:v>
                </c:pt>
                <c:pt idx="18">
                  <c:v>Usaquén</c:v>
                </c:pt>
                <c:pt idx="19">
                  <c:v>Usme</c:v>
                </c:pt>
              </c:strCache>
            </c:strRef>
          </c:cat>
          <c:val>
            <c:numRef>
              <c:f>ENE!$D$4:$D$23</c:f>
              <c:numCache>
                <c:formatCode>General</c:formatCode>
                <c:ptCount val="20"/>
                <c:pt idx="0">
                  <c:v>492</c:v>
                </c:pt>
                <c:pt idx="1">
                  <c:v>8692</c:v>
                </c:pt>
                <c:pt idx="2">
                  <c:v>1423</c:v>
                </c:pt>
                <c:pt idx="3">
                  <c:v>8123</c:v>
                </c:pt>
                <c:pt idx="4">
                  <c:v>2259</c:v>
                </c:pt>
                <c:pt idx="5">
                  <c:v>6415</c:v>
                </c:pt>
                <c:pt idx="6">
                  <c:v>4430</c:v>
                </c:pt>
                <c:pt idx="7">
                  <c:v>3197</c:v>
                </c:pt>
                <c:pt idx="8">
                  <c:v>1835</c:v>
                </c:pt>
                <c:pt idx="9">
                  <c:v>4960</c:v>
                </c:pt>
                <c:pt idx="10">
                  <c:v>2071</c:v>
                </c:pt>
                <c:pt idx="11">
                  <c:v>824</c:v>
                </c:pt>
                <c:pt idx="12">
                  <c:v>1337</c:v>
                </c:pt>
                <c:pt idx="13">
                  <c:v>5446</c:v>
                </c:pt>
                <c:pt idx="14">
                  <c:v>33976</c:v>
                </c:pt>
                <c:pt idx="15">
                  <c:v>202</c:v>
                </c:pt>
                <c:pt idx="16">
                  <c:v>8184</c:v>
                </c:pt>
                <c:pt idx="17">
                  <c:v>5715</c:v>
                </c:pt>
                <c:pt idx="18">
                  <c:v>3879</c:v>
                </c:pt>
                <c:pt idx="19">
                  <c:v>1672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65-410D-9AF2-03111715FCF1}"/>
            </c:ext>
          </c:extLst>
        </c:ser>
        <c:ser>
          <c:idx val="2"/>
          <c:order val="2"/>
          <c:tx>
            <c:strRef>
              <c:f>ENE!$E$3</c:f>
              <c:strCache>
                <c:ptCount val="1"/>
                <c:pt idx="0">
                  <c:v>Na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4"/>
              </a:solidFill>
              <a:prstDash val="solid"/>
              <a:miter lim="800000"/>
            </a:ln>
            <a:effectLst/>
          </c:spPr>
          <c:invertIfNegative val="0"/>
          <c:cat>
            <c:strRef>
              <c:f>ENE!$B$4:$B$23</c:f>
              <c:strCache>
                <c:ptCount val="20"/>
                <c:pt idx="0">
                  <c:v>Antonio Nariño</c:v>
                </c:pt>
                <c:pt idx="1">
                  <c:v>Barrios Unidos</c:v>
                </c:pt>
                <c:pt idx="2">
                  <c:v>Bosa</c:v>
                </c:pt>
                <c:pt idx="3">
                  <c:v>Chapinero</c:v>
                </c:pt>
                <c:pt idx="4">
                  <c:v>Ciudad Bolívar</c:v>
                </c:pt>
                <c:pt idx="5">
                  <c:v>Engativá</c:v>
                </c:pt>
                <c:pt idx="6">
                  <c:v>Fontibón</c:v>
                </c:pt>
                <c:pt idx="7">
                  <c:v>Kennedy</c:v>
                </c:pt>
                <c:pt idx="8">
                  <c:v>La Candelaria</c:v>
                </c:pt>
                <c:pt idx="9">
                  <c:v>Los Mártires</c:v>
                </c:pt>
                <c:pt idx="10">
                  <c:v>Puente Aranda</c:v>
                </c:pt>
                <c:pt idx="11">
                  <c:v>Rafael Uribe</c:v>
                </c:pt>
                <c:pt idx="12">
                  <c:v>San Cristóbal</c:v>
                </c:pt>
                <c:pt idx="13">
                  <c:v>Santa Fe</c:v>
                </c:pt>
                <c:pt idx="14">
                  <c:v>Suba</c:v>
                </c:pt>
                <c:pt idx="15">
                  <c:v>Sumapaz</c:v>
                </c:pt>
                <c:pt idx="16">
                  <c:v>Teusaquillo</c:v>
                </c:pt>
                <c:pt idx="17">
                  <c:v>Tunjuelito</c:v>
                </c:pt>
                <c:pt idx="18">
                  <c:v>Usaquén</c:v>
                </c:pt>
                <c:pt idx="19">
                  <c:v>Usme</c:v>
                </c:pt>
              </c:strCache>
            </c:strRef>
          </c:cat>
          <c:val>
            <c:numRef>
              <c:f>ENE!$E$4:$E$23</c:f>
              <c:numCache>
                <c:formatCode>General</c:formatCode>
                <c:ptCount val="20"/>
                <c:pt idx="0">
                  <c:v>9</c:v>
                </c:pt>
                <c:pt idx="1">
                  <c:v>782</c:v>
                </c:pt>
                <c:pt idx="2">
                  <c:v>266</c:v>
                </c:pt>
                <c:pt idx="3">
                  <c:v>731</c:v>
                </c:pt>
                <c:pt idx="4">
                  <c:v>455</c:v>
                </c:pt>
                <c:pt idx="5">
                  <c:v>1065</c:v>
                </c:pt>
                <c:pt idx="6">
                  <c:v>909</c:v>
                </c:pt>
                <c:pt idx="7">
                  <c:v>1046</c:v>
                </c:pt>
                <c:pt idx="8">
                  <c:v>117</c:v>
                </c:pt>
                <c:pt idx="9">
                  <c:v>221</c:v>
                </c:pt>
                <c:pt idx="10">
                  <c:v>1022</c:v>
                </c:pt>
                <c:pt idx="11">
                  <c:v>80</c:v>
                </c:pt>
                <c:pt idx="12">
                  <c:v>60</c:v>
                </c:pt>
                <c:pt idx="13">
                  <c:v>714</c:v>
                </c:pt>
                <c:pt idx="14">
                  <c:v>905</c:v>
                </c:pt>
                <c:pt idx="16">
                  <c:v>1032</c:v>
                </c:pt>
                <c:pt idx="17">
                  <c:v>126</c:v>
                </c:pt>
                <c:pt idx="18">
                  <c:v>2295</c:v>
                </c:pt>
                <c:pt idx="19">
                  <c:v>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65-410D-9AF2-03111715F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3303871"/>
        <c:axId val="613315519"/>
      </c:barChart>
      <c:catAx>
        <c:axId val="613303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3315519"/>
        <c:crosses val="autoZero"/>
        <c:auto val="1"/>
        <c:lblAlgn val="ctr"/>
        <c:lblOffset val="100"/>
        <c:noMultiLvlLbl val="0"/>
      </c:catAx>
      <c:valAx>
        <c:axId val="613315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3303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671364005737547"/>
          <c:y val="0.90799861483443989"/>
          <c:w val="0.40987713592178887"/>
          <c:h val="6.7510291631346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E13C-402C-9C33-8D092BC7416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E13C-402C-9C33-8D092BC7416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E13C-402C-9C33-8D092BC741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MAY!$C$32:$E$32</c:f>
              <c:strCache>
                <c:ptCount val="3"/>
                <c:pt idx="0">
                  <c:v>LED</c:v>
                </c:pt>
                <c:pt idx="1">
                  <c:v>Mh</c:v>
                </c:pt>
                <c:pt idx="2">
                  <c:v>Na</c:v>
                </c:pt>
              </c:strCache>
            </c:strRef>
          </c:cat>
          <c:val>
            <c:numRef>
              <c:f>MAY!$C$33:$E$33</c:f>
              <c:numCache>
                <c:formatCode>General</c:formatCode>
                <c:ptCount val="3"/>
                <c:pt idx="0">
                  <c:v>248937</c:v>
                </c:pt>
                <c:pt idx="1">
                  <c:v>103022</c:v>
                </c:pt>
                <c:pt idx="2">
                  <c:v>8450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3C-402C-9C33-8D092BC74163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Consolidado Infraestructura AP Enel-Codensa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JUN!$C$3</c:f>
              <c:strCache>
                <c:ptCount val="1"/>
                <c:pt idx="0">
                  <c:v>LED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5"/>
              </a:solidFill>
              <a:prstDash val="solid"/>
              <a:miter lim="800000"/>
            </a:ln>
            <a:effectLst/>
          </c:spPr>
          <c:invertIfNegative val="0"/>
          <c:cat>
            <c:strRef>
              <c:f>JUN!$B$4:$B$23</c:f>
              <c:strCache>
                <c:ptCount val="20"/>
                <c:pt idx="0">
                  <c:v>Antonio Nariño</c:v>
                </c:pt>
                <c:pt idx="1">
                  <c:v>Barrios Unidos</c:v>
                </c:pt>
                <c:pt idx="2">
                  <c:v>Bosa</c:v>
                </c:pt>
                <c:pt idx="3">
                  <c:v>Chapinero</c:v>
                </c:pt>
                <c:pt idx="4">
                  <c:v>Ciudad Bolívar</c:v>
                </c:pt>
                <c:pt idx="5">
                  <c:v>Engativá</c:v>
                </c:pt>
                <c:pt idx="6">
                  <c:v>Fontibón</c:v>
                </c:pt>
                <c:pt idx="7">
                  <c:v>Kennedy</c:v>
                </c:pt>
                <c:pt idx="8">
                  <c:v>La Candelaria</c:v>
                </c:pt>
                <c:pt idx="9">
                  <c:v>Los Mártires</c:v>
                </c:pt>
                <c:pt idx="10">
                  <c:v>Puente Aranda</c:v>
                </c:pt>
                <c:pt idx="11">
                  <c:v>Rafael Uribe</c:v>
                </c:pt>
                <c:pt idx="12">
                  <c:v>San Cristóbal</c:v>
                </c:pt>
                <c:pt idx="13">
                  <c:v>Santa Fe</c:v>
                </c:pt>
                <c:pt idx="14">
                  <c:v>Suba</c:v>
                </c:pt>
                <c:pt idx="15">
                  <c:v>Sumapaz</c:v>
                </c:pt>
                <c:pt idx="16">
                  <c:v>Teusaquillo</c:v>
                </c:pt>
                <c:pt idx="17">
                  <c:v>Tunjuelito</c:v>
                </c:pt>
                <c:pt idx="18">
                  <c:v>Usaquén</c:v>
                </c:pt>
                <c:pt idx="19">
                  <c:v>Usme</c:v>
                </c:pt>
              </c:strCache>
            </c:strRef>
          </c:cat>
          <c:val>
            <c:numRef>
              <c:f>JUN!$C$4:$C$23</c:f>
              <c:numCache>
                <c:formatCode>General</c:formatCode>
                <c:ptCount val="20"/>
                <c:pt idx="0">
                  <c:v>5300</c:v>
                </c:pt>
                <c:pt idx="1">
                  <c:v>3178</c:v>
                </c:pt>
                <c:pt idx="2">
                  <c:v>21027</c:v>
                </c:pt>
                <c:pt idx="3">
                  <c:v>4736</c:v>
                </c:pt>
                <c:pt idx="4">
                  <c:v>24997</c:v>
                </c:pt>
                <c:pt idx="5">
                  <c:v>29805</c:v>
                </c:pt>
                <c:pt idx="6">
                  <c:v>13207</c:v>
                </c:pt>
                <c:pt idx="7">
                  <c:v>36538</c:v>
                </c:pt>
                <c:pt idx="8">
                  <c:v>577</c:v>
                </c:pt>
                <c:pt idx="9">
                  <c:v>2208</c:v>
                </c:pt>
                <c:pt idx="10">
                  <c:v>16300</c:v>
                </c:pt>
                <c:pt idx="11">
                  <c:v>15741</c:v>
                </c:pt>
                <c:pt idx="12">
                  <c:v>17109</c:v>
                </c:pt>
                <c:pt idx="13">
                  <c:v>2982</c:v>
                </c:pt>
                <c:pt idx="14">
                  <c:v>8260</c:v>
                </c:pt>
                <c:pt idx="15">
                  <c:v>97</c:v>
                </c:pt>
                <c:pt idx="16">
                  <c:v>5780</c:v>
                </c:pt>
                <c:pt idx="17">
                  <c:v>1536</c:v>
                </c:pt>
                <c:pt idx="18">
                  <c:v>21381</c:v>
                </c:pt>
                <c:pt idx="19">
                  <c:v>15692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D9-4427-887F-C158660EEC3D}"/>
            </c:ext>
          </c:extLst>
        </c:ser>
        <c:ser>
          <c:idx val="1"/>
          <c:order val="1"/>
          <c:tx>
            <c:strRef>
              <c:f>JUN!$D$3</c:f>
              <c:strCache>
                <c:ptCount val="1"/>
                <c:pt idx="0">
                  <c:v>Mh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6"/>
              </a:solidFill>
              <a:prstDash val="solid"/>
              <a:miter lim="800000"/>
            </a:ln>
            <a:effectLst/>
          </c:spPr>
          <c:invertIfNegative val="0"/>
          <c:cat>
            <c:strRef>
              <c:f>JUN!$B$4:$B$23</c:f>
              <c:strCache>
                <c:ptCount val="20"/>
                <c:pt idx="0">
                  <c:v>Antonio Nariño</c:v>
                </c:pt>
                <c:pt idx="1">
                  <c:v>Barrios Unidos</c:v>
                </c:pt>
                <c:pt idx="2">
                  <c:v>Bosa</c:v>
                </c:pt>
                <c:pt idx="3">
                  <c:v>Chapinero</c:v>
                </c:pt>
                <c:pt idx="4">
                  <c:v>Ciudad Bolívar</c:v>
                </c:pt>
                <c:pt idx="5">
                  <c:v>Engativá</c:v>
                </c:pt>
                <c:pt idx="6">
                  <c:v>Fontibón</c:v>
                </c:pt>
                <c:pt idx="7">
                  <c:v>Kennedy</c:v>
                </c:pt>
                <c:pt idx="8">
                  <c:v>La Candelaria</c:v>
                </c:pt>
                <c:pt idx="9">
                  <c:v>Los Mártires</c:v>
                </c:pt>
                <c:pt idx="10">
                  <c:v>Puente Aranda</c:v>
                </c:pt>
                <c:pt idx="11">
                  <c:v>Rafael Uribe</c:v>
                </c:pt>
                <c:pt idx="12">
                  <c:v>San Cristóbal</c:v>
                </c:pt>
                <c:pt idx="13">
                  <c:v>Santa Fe</c:v>
                </c:pt>
                <c:pt idx="14">
                  <c:v>Suba</c:v>
                </c:pt>
                <c:pt idx="15">
                  <c:v>Sumapaz</c:v>
                </c:pt>
                <c:pt idx="16">
                  <c:v>Teusaquillo</c:v>
                </c:pt>
                <c:pt idx="17">
                  <c:v>Tunjuelito</c:v>
                </c:pt>
                <c:pt idx="18">
                  <c:v>Usaquén</c:v>
                </c:pt>
                <c:pt idx="19">
                  <c:v>Usme</c:v>
                </c:pt>
              </c:strCache>
            </c:strRef>
          </c:cat>
          <c:val>
            <c:numRef>
              <c:f>JUN!$D$4:$D$23</c:f>
              <c:numCache>
                <c:formatCode>General</c:formatCode>
                <c:ptCount val="20"/>
                <c:pt idx="0">
                  <c:v>487</c:v>
                </c:pt>
                <c:pt idx="1">
                  <c:v>8306</c:v>
                </c:pt>
                <c:pt idx="2">
                  <c:v>1265</c:v>
                </c:pt>
                <c:pt idx="3">
                  <c:v>8071</c:v>
                </c:pt>
                <c:pt idx="4">
                  <c:v>2085</c:v>
                </c:pt>
                <c:pt idx="5">
                  <c:v>5891</c:v>
                </c:pt>
                <c:pt idx="6">
                  <c:v>4100</c:v>
                </c:pt>
                <c:pt idx="7">
                  <c:v>2894</c:v>
                </c:pt>
                <c:pt idx="8">
                  <c:v>1829</c:v>
                </c:pt>
                <c:pt idx="9">
                  <c:v>4888</c:v>
                </c:pt>
                <c:pt idx="10">
                  <c:v>1967</c:v>
                </c:pt>
                <c:pt idx="11">
                  <c:v>781</c:v>
                </c:pt>
                <c:pt idx="12">
                  <c:v>1232</c:v>
                </c:pt>
                <c:pt idx="13">
                  <c:v>5393</c:v>
                </c:pt>
                <c:pt idx="14">
                  <c:v>33477</c:v>
                </c:pt>
                <c:pt idx="15">
                  <c:v>202</c:v>
                </c:pt>
                <c:pt idx="16">
                  <c:v>8039</c:v>
                </c:pt>
                <c:pt idx="17">
                  <c:v>5543</c:v>
                </c:pt>
                <c:pt idx="18">
                  <c:v>3113</c:v>
                </c:pt>
                <c:pt idx="19">
                  <c:v>1562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D9-4427-887F-C158660EEC3D}"/>
            </c:ext>
          </c:extLst>
        </c:ser>
        <c:ser>
          <c:idx val="2"/>
          <c:order val="2"/>
          <c:tx>
            <c:strRef>
              <c:f>JUN!$E$3</c:f>
              <c:strCache>
                <c:ptCount val="1"/>
                <c:pt idx="0">
                  <c:v>Na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4"/>
              </a:solidFill>
              <a:prstDash val="solid"/>
              <a:miter lim="800000"/>
            </a:ln>
            <a:effectLst/>
          </c:spPr>
          <c:invertIfNegative val="0"/>
          <c:cat>
            <c:strRef>
              <c:f>JUN!$B$4:$B$23</c:f>
              <c:strCache>
                <c:ptCount val="20"/>
                <c:pt idx="0">
                  <c:v>Antonio Nariño</c:v>
                </c:pt>
                <c:pt idx="1">
                  <c:v>Barrios Unidos</c:v>
                </c:pt>
                <c:pt idx="2">
                  <c:v>Bosa</c:v>
                </c:pt>
                <c:pt idx="3">
                  <c:v>Chapinero</c:v>
                </c:pt>
                <c:pt idx="4">
                  <c:v>Ciudad Bolívar</c:v>
                </c:pt>
                <c:pt idx="5">
                  <c:v>Engativá</c:v>
                </c:pt>
                <c:pt idx="6">
                  <c:v>Fontibón</c:v>
                </c:pt>
                <c:pt idx="7">
                  <c:v>Kennedy</c:v>
                </c:pt>
                <c:pt idx="8">
                  <c:v>La Candelaria</c:v>
                </c:pt>
                <c:pt idx="9">
                  <c:v>Los Mártires</c:v>
                </c:pt>
                <c:pt idx="10">
                  <c:v>Puente Aranda</c:v>
                </c:pt>
                <c:pt idx="11">
                  <c:v>Rafael Uribe</c:v>
                </c:pt>
                <c:pt idx="12">
                  <c:v>San Cristóbal</c:v>
                </c:pt>
                <c:pt idx="13">
                  <c:v>Santa Fe</c:v>
                </c:pt>
                <c:pt idx="14">
                  <c:v>Suba</c:v>
                </c:pt>
                <c:pt idx="15">
                  <c:v>Sumapaz</c:v>
                </c:pt>
                <c:pt idx="16">
                  <c:v>Teusaquillo</c:v>
                </c:pt>
                <c:pt idx="17">
                  <c:v>Tunjuelito</c:v>
                </c:pt>
                <c:pt idx="18">
                  <c:v>Usaquén</c:v>
                </c:pt>
                <c:pt idx="19">
                  <c:v>Usme</c:v>
                </c:pt>
              </c:strCache>
            </c:strRef>
          </c:cat>
          <c:val>
            <c:numRef>
              <c:f>JUN!$E$4:$E$23</c:f>
              <c:numCache>
                <c:formatCode>General</c:formatCode>
                <c:ptCount val="20"/>
                <c:pt idx="1">
                  <c:v>418</c:v>
                </c:pt>
                <c:pt idx="2">
                  <c:v>148</c:v>
                </c:pt>
                <c:pt idx="3">
                  <c:v>641</c:v>
                </c:pt>
                <c:pt idx="4">
                  <c:v>67</c:v>
                </c:pt>
                <c:pt idx="5">
                  <c:v>268</c:v>
                </c:pt>
                <c:pt idx="6">
                  <c:v>500</c:v>
                </c:pt>
                <c:pt idx="7">
                  <c:v>593</c:v>
                </c:pt>
                <c:pt idx="8">
                  <c:v>98</c:v>
                </c:pt>
                <c:pt idx="9">
                  <c:v>157</c:v>
                </c:pt>
                <c:pt idx="10">
                  <c:v>734</c:v>
                </c:pt>
                <c:pt idx="11">
                  <c:v>10</c:v>
                </c:pt>
                <c:pt idx="12">
                  <c:v>1</c:v>
                </c:pt>
                <c:pt idx="13">
                  <c:v>452</c:v>
                </c:pt>
                <c:pt idx="14">
                  <c:v>549</c:v>
                </c:pt>
                <c:pt idx="16">
                  <c:v>608</c:v>
                </c:pt>
                <c:pt idx="17">
                  <c:v>19</c:v>
                </c:pt>
                <c:pt idx="18">
                  <c:v>1215</c:v>
                </c:pt>
                <c:pt idx="19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D9-4427-887F-C158660EE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3303871"/>
        <c:axId val="613315519"/>
      </c:barChart>
      <c:catAx>
        <c:axId val="613303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3315519"/>
        <c:crosses val="autoZero"/>
        <c:auto val="1"/>
        <c:lblAlgn val="ctr"/>
        <c:lblOffset val="100"/>
        <c:noMultiLvlLbl val="0"/>
      </c:catAx>
      <c:valAx>
        <c:axId val="613315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3303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671364005737547"/>
          <c:y val="0.90799861483443989"/>
          <c:w val="0.40987713592178887"/>
          <c:h val="6.7510291631346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A8C9-4A7E-B170-18DD19C81119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A8C9-4A7E-B170-18DD19C81119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A8C9-4A7E-B170-18DD19C811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JUN!$C$32:$E$32</c:f>
              <c:strCache>
                <c:ptCount val="3"/>
                <c:pt idx="0">
                  <c:v>LED</c:v>
                </c:pt>
                <c:pt idx="1">
                  <c:v>Mh</c:v>
                </c:pt>
                <c:pt idx="2">
                  <c:v>Na</c:v>
                </c:pt>
              </c:strCache>
            </c:strRef>
          </c:cat>
          <c:val>
            <c:numRef>
              <c:f>JUN!$C$33:$E$33</c:f>
              <c:numCache>
                <c:formatCode>General</c:formatCode>
                <c:ptCount val="3"/>
                <c:pt idx="0">
                  <c:v>249297</c:v>
                </c:pt>
                <c:pt idx="1">
                  <c:v>102834</c:v>
                </c:pt>
                <c:pt idx="2">
                  <c:v>8383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8C9-4A7E-B170-18DD19C81119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Consolidado Infraestructura AP Enel-Codensa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JUL!$C$3</c:f>
              <c:strCache>
                <c:ptCount val="1"/>
                <c:pt idx="0">
                  <c:v>LED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5"/>
              </a:solidFill>
              <a:prstDash val="solid"/>
              <a:miter lim="800000"/>
            </a:ln>
            <a:effectLst/>
          </c:spPr>
          <c:invertIfNegative val="0"/>
          <c:cat>
            <c:strRef>
              <c:f>JUL!$B$4:$B$23</c:f>
              <c:strCache>
                <c:ptCount val="20"/>
                <c:pt idx="0">
                  <c:v>Antonio Nariño</c:v>
                </c:pt>
                <c:pt idx="1">
                  <c:v>Barrios Unidos</c:v>
                </c:pt>
                <c:pt idx="2">
                  <c:v>Bosa</c:v>
                </c:pt>
                <c:pt idx="3">
                  <c:v>Chapinero</c:v>
                </c:pt>
                <c:pt idx="4">
                  <c:v>Ciudad Bolívar</c:v>
                </c:pt>
                <c:pt idx="5">
                  <c:v>Engativá</c:v>
                </c:pt>
                <c:pt idx="6">
                  <c:v>Fontibón</c:v>
                </c:pt>
                <c:pt idx="7">
                  <c:v>Kennedy</c:v>
                </c:pt>
                <c:pt idx="8">
                  <c:v>La Candelaria</c:v>
                </c:pt>
                <c:pt idx="9">
                  <c:v>Los Mártires</c:v>
                </c:pt>
                <c:pt idx="10">
                  <c:v>Puente Aranda</c:v>
                </c:pt>
                <c:pt idx="11">
                  <c:v>Rafael Uribe</c:v>
                </c:pt>
                <c:pt idx="12">
                  <c:v>San Cristóbal</c:v>
                </c:pt>
                <c:pt idx="13">
                  <c:v>Santa Fe</c:v>
                </c:pt>
                <c:pt idx="14">
                  <c:v>Suba</c:v>
                </c:pt>
                <c:pt idx="15">
                  <c:v>Sumapaz</c:v>
                </c:pt>
                <c:pt idx="16">
                  <c:v>Teusaquillo</c:v>
                </c:pt>
                <c:pt idx="17">
                  <c:v>Tunjuelito</c:v>
                </c:pt>
                <c:pt idx="18">
                  <c:v>Usaquén</c:v>
                </c:pt>
                <c:pt idx="19">
                  <c:v>Usme</c:v>
                </c:pt>
              </c:strCache>
            </c:strRef>
          </c:cat>
          <c:val>
            <c:numRef>
              <c:f>JUL!$C$4:$C$23</c:f>
              <c:numCache>
                <c:formatCode>General</c:formatCode>
                <c:ptCount val="20"/>
                <c:pt idx="0">
                  <c:v>5313</c:v>
                </c:pt>
                <c:pt idx="1">
                  <c:v>3178</c:v>
                </c:pt>
                <c:pt idx="2">
                  <c:v>21036</c:v>
                </c:pt>
                <c:pt idx="3">
                  <c:v>4736</c:v>
                </c:pt>
                <c:pt idx="4">
                  <c:v>25015</c:v>
                </c:pt>
                <c:pt idx="5">
                  <c:v>29819</c:v>
                </c:pt>
                <c:pt idx="6">
                  <c:v>13209</c:v>
                </c:pt>
                <c:pt idx="7">
                  <c:v>36651</c:v>
                </c:pt>
                <c:pt idx="8">
                  <c:v>577</c:v>
                </c:pt>
                <c:pt idx="9">
                  <c:v>2208</c:v>
                </c:pt>
                <c:pt idx="10">
                  <c:v>16305</c:v>
                </c:pt>
                <c:pt idx="11">
                  <c:v>15768</c:v>
                </c:pt>
                <c:pt idx="12">
                  <c:v>17150</c:v>
                </c:pt>
                <c:pt idx="13">
                  <c:v>2989</c:v>
                </c:pt>
                <c:pt idx="14">
                  <c:v>8269</c:v>
                </c:pt>
                <c:pt idx="15">
                  <c:v>97</c:v>
                </c:pt>
                <c:pt idx="16">
                  <c:v>5803</c:v>
                </c:pt>
                <c:pt idx="17">
                  <c:v>1547</c:v>
                </c:pt>
                <c:pt idx="18">
                  <c:v>21385</c:v>
                </c:pt>
                <c:pt idx="19">
                  <c:v>15696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75-4539-8FB5-B5AB0EBF498B}"/>
            </c:ext>
          </c:extLst>
        </c:ser>
        <c:ser>
          <c:idx val="1"/>
          <c:order val="1"/>
          <c:tx>
            <c:strRef>
              <c:f>JUL!$D$3</c:f>
              <c:strCache>
                <c:ptCount val="1"/>
                <c:pt idx="0">
                  <c:v>Mh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6"/>
              </a:solidFill>
              <a:prstDash val="solid"/>
              <a:miter lim="800000"/>
            </a:ln>
            <a:effectLst/>
          </c:spPr>
          <c:invertIfNegative val="0"/>
          <c:cat>
            <c:strRef>
              <c:f>JUL!$B$4:$B$23</c:f>
              <c:strCache>
                <c:ptCount val="20"/>
                <c:pt idx="0">
                  <c:v>Antonio Nariño</c:v>
                </c:pt>
                <c:pt idx="1">
                  <c:v>Barrios Unidos</c:v>
                </c:pt>
                <c:pt idx="2">
                  <c:v>Bosa</c:v>
                </c:pt>
                <c:pt idx="3">
                  <c:v>Chapinero</c:v>
                </c:pt>
                <c:pt idx="4">
                  <c:v>Ciudad Bolívar</c:v>
                </c:pt>
                <c:pt idx="5">
                  <c:v>Engativá</c:v>
                </c:pt>
                <c:pt idx="6">
                  <c:v>Fontibón</c:v>
                </c:pt>
                <c:pt idx="7">
                  <c:v>Kennedy</c:v>
                </c:pt>
                <c:pt idx="8">
                  <c:v>La Candelaria</c:v>
                </c:pt>
                <c:pt idx="9">
                  <c:v>Los Mártires</c:v>
                </c:pt>
                <c:pt idx="10">
                  <c:v>Puente Aranda</c:v>
                </c:pt>
                <c:pt idx="11">
                  <c:v>Rafael Uribe</c:v>
                </c:pt>
                <c:pt idx="12">
                  <c:v>San Cristóbal</c:v>
                </c:pt>
                <c:pt idx="13">
                  <c:v>Santa Fe</c:v>
                </c:pt>
                <c:pt idx="14">
                  <c:v>Suba</c:v>
                </c:pt>
                <c:pt idx="15">
                  <c:v>Sumapaz</c:v>
                </c:pt>
                <c:pt idx="16">
                  <c:v>Teusaquillo</c:v>
                </c:pt>
                <c:pt idx="17">
                  <c:v>Tunjuelito</c:v>
                </c:pt>
                <c:pt idx="18">
                  <c:v>Usaquén</c:v>
                </c:pt>
                <c:pt idx="19">
                  <c:v>Usme</c:v>
                </c:pt>
              </c:strCache>
            </c:strRef>
          </c:cat>
          <c:val>
            <c:numRef>
              <c:f>JUL!$D$4:$D$23</c:f>
              <c:numCache>
                <c:formatCode>General</c:formatCode>
                <c:ptCount val="20"/>
                <c:pt idx="0">
                  <c:v>487</c:v>
                </c:pt>
                <c:pt idx="1">
                  <c:v>8301</c:v>
                </c:pt>
                <c:pt idx="2">
                  <c:v>1264</c:v>
                </c:pt>
                <c:pt idx="3">
                  <c:v>8055</c:v>
                </c:pt>
                <c:pt idx="4">
                  <c:v>2085</c:v>
                </c:pt>
                <c:pt idx="5">
                  <c:v>5887</c:v>
                </c:pt>
                <c:pt idx="6">
                  <c:v>4097</c:v>
                </c:pt>
                <c:pt idx="7">
                  <c:v>2865</c:v>
                </c:pt>
                <c:pt idx="8">
                  <c:v>1829</c:v>
                </c:pt>
                <c:pt idx="9">
                  <c:v>4887</c:v>
                </c:pt>
                <c:pt idx="10">
                  <c:v>1967</c:v>
                </c:pt>
                <c:pt idx="11">
                  <c:v>776</c:v>
                </c:pt>
                <c:pt idx="12">
                  <c:v>1232</c:v>
                </c:pt>
                <c:pt idx="13">
                  <c:v>5393</c:v>
                </c:pt>
                <c:pt idx="14">
                  <c:v>33438</c:v>
                </c:pt>
                <c:pt idx="15">
                  <c:v>202</c:v>
                </c:pt>
                <c:pt idx="16">
                  <c:v>8028</c:v>
                </c:pt>
                <c:pt idx="17">
                  <c:v>5534</c:v>
                </c:pt>
                <c:pt idx="18">
                  <c:v>3108</c:v>
                </c:pt>
                <c:pt idx="19">
                  <c:v>1562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75-4539-8FB5-B5AB0EBF498B}"/>
            </c:ext>
          </c:extLst>
        </c:ser>
        <c:ser>
          <c:idx val="2"/>
          <c:order val="2"/>
          <c:tx>
            <c:strRef>
              <c:f>JUL!$E$3</c:f>
              <c:strCache>
                <c:ptCount val="1"/>
                <c:pt idx="0">
                  <c:v>Na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4"/>
              </a:solidFill>
              <a:prstDash val="solid"/>
              <a:miter lim="800000"/>
            </a:ln>
            <a:effectLst/>
          </c:spPr>
          <c:invertIfNegative val="0"/>
          <c:cat>
            <c:strRef>
              <c:f>JUL!$B$4:$B$23</c:f>
              <c:strCache>
                <c:ptCount val="20"/>
                <c:pt idx="0">
                  <c:v>Antonio Nariño</c:v>
                </c:pt>
                <c:pt idx="1">
                  <c:v>Barrios Unidos</c:v>
                </c:pt>
                <c:pt idx="2">
                  <c:v>Bosa</c:v>
                </c:pt>
                <c:pt idx="3">
                  <c:v>Chapinero</c:v>
                </c:pt>
                <c:pt idx="4">
                  <c:v>Ciudad Bolívar</c:v>
                </c:pt>
                <c:pt idx="5">
                  <c:v>Engativá</c:v>
                </c:pt>
                <c:pt idx="6">
                  <c:v>Fontibón</c:v>
                </c:pt>
                <c:pt idx="7">
                  <c:v>Kennedy</c:v>
                </c:pt>
                <c:pt idx="8">
                  <c:v>La Candelaria</c:v>
                </c:pt>
                <c:pt idx="9">
                  <c:v>Los Mártires</c:v>
                </c:pt>
                <c:pt idx="10">
                  <c:v>Puente Aranda</c:v>
                </c:pt>
                <c:pt idx="11">
                  <c:v>Rafael Uribe</c:v>
                </c:pt>
                <c:pt idx="12">
                  <c:v>San Cristóbal</c:v>
                </c:pt>
                <c:pt idx="13">
                  <c:v>Santa Fe</c:v>
                </c:pt>
                <c:pt idx="14">
                  <c:v>Suba</c:v>
                </c:pt>
                <c:pt idx="15">
                  <c:v>Sumapaz</c:v>
                </c:pt>
                <c:pt idx="16">
                  <c:v>Teusaquillo</c:v>
                </c:pt>
                <c:pt idx="17">
                  <c:v>Tunjuelito</c:v>
                </c:pt>
                <c:pt idx="18">
                  <c:v>Usaquén</c:v>
                </c:pt>
                <c:pt idx="19">
                  <c:v>Usme</c:v>
                </c:pt>
              </c:strCache>
            </c:strRef>
          </c:cat>
          <c:val>
            <c:numRef>
              <c:f>JUL!$E$4:$E$23</c:f>
              <c:numCache>
                <c:formatCode>General</c:formatCode>
                <c:ptCount val="20"/>
                <c:pt idx="1">
                  <c:v>413</c:v>
                </c:pt>
                <c:pt idx="2">
                  <c:v>147</c:v>
                </c:pt>
                <c:pt idx="3">
                  <c:v>640</c:v>
                </c:pt>
                <c:pt idx="4">
                  <c:v>66</c:v>
                </c:pt>
                <c:pt idx="5">
                  <c:v>266</c:v>
                </c:pt>
                <c:pt idx="6">
                  <c:v>490</c:v>
                </c:pt>
                <c:pt idx="7">
                  <c:v>592</c:v>
                </c:pt>
                <c:pt idx="8">
                  <c:v>98</c:v>
                </c:pt>
                <c:pt idx="9">
                  <c:v>157</c:v>
                </c:pt>
                <c:pt idx="10">
                  <c:v>733</c:v>
                </c:pt>
                <c:pt idx="11">
                  <c:v>10</c:v>
                </c:pt>
                <c:pt idx="12">
                  <c:v>1</c:v>
                </c:pt>
                <c:pt idx="13">
                  <c:v>440</c:v>
                </c:pt>
                <c:pt idx="14">
                  <c:v>522</c:v>
                </c:pt>
                <c:pt idx="16">
                  <c:v>596</c:v>
                </c:pt>
                <c:pt idx="17">
                  <c:v>20</c:v>
                </c:pt>
                <c:pt idx="18">
                  <c:v>1202</c:v>
                </c:pt>
                <c:pt idx="19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75-4539-8FB5-B5AB0EBF4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3303871"/>
        <c:axId val="613315519"/>
      </c:barChart>
      <c:catAx>
        <c:axId val="613303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3315519"/>
        <c:crosses val="autoZero"/>
        <c:auto val="1"/>
        <c:lblAlgn val="ctr"/>
        <c:lblOffset val="100"/>
        <c:noMultiLvlLbl val="0"/>
      </c:catAx>
      <c:valAx>
        <c:axId val="613315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3303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671364005737547"/>
          <c:y val="0.90799861483443989"/>
          <c:w val="0.40987713592178887"/>
          <c:h val="6.7510291631346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1B66-4751-A797-5DA809DA6041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1B66-4751-A797-5DA809DA6041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1B66-4751-A797-5DA809DA60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JUL!$C$32:$E$32</c:f>
              <c:strCache>
                <c:ptCount val="3"/>
                <c:pt idx="0">
                  <c:v>LED</c:v>
                </c:pt>
                <c:pt idx="1">
                  <c:v>Mh</c:v>
                </c:pt>
                <c:pt idx="2">
                  <c:v>Na</c:v>
                </c:pt>
              </c:strCache>
            </c:strRef>
          </c:cat>
          <c:val>
            <c:numRef>
              <c:f>JUL!$C$33:$E$33</c:f>
              <c:numCache>
                <c:formatCode>General</c:formatCode>
                <c:ptCount val="3"/>
                <c:pt idx="0">
                  <c:v>249713</c:v>
                </c:pt>
                <c:pt idx="1">
                  <c:v>102761</c:v>
                </c:pt>
                <c:pt idx="2">
                  <c:v>8316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B66-4751-A797-5DA809DA6041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Consolidado Infraestructura AP Enel-Codensa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AGO!$C$3</c:f>
              <c:strCache>
                <c:ptCount val="1"/>
                <c:pt idx="0">
                  <c:v>LED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5"/>
              </a:solidFill>
              <a:prstDash val="solid"/>
              <a:miter lim="800000"/>
            </a:ln>
            <a:effectLst/>
          </c:spPr>
          <c:invertIfNegative val="0"/>
          <c:cat>
            <c:strRef>
              <c:f>AGO!$B$4:$B$23</c:f>
              <c:strCache>
                <c:ptCount val="20"/>
                <c:pt idx="0">
                  <c:v>Antonio Nariño</c:v>
                </c:pt>
                <c:pt idx="1">
                  <c:v>Barrios Unidos</c:v>
                </c:pt>
                <c:pt idx="2">
                  <c:v>Bosa</c:v>
                </c:pt>
                <c:pt idx="3">
                  <c:v>Chapinero</c:v>
                </c:pt>
                <c:pt idx="4">
                  <c:v>Ciudad Bolívar</c:v>
                </c:pt>
                <c:pt idx="5">
                  <c:v>Engativá</c:v>
                </c:pt>
                <c:pt idx="6">
                  <c:v>Fontibón</c:v>
                </c:pt>
                <c:pt idx="7">
                  <c:v>Kennedy</c:v>
                </c:pt>
                <c:pt idx="8">
                  <c:v>La Candelaria</c:v>
                </c:pt>
                <c:pt idx="9">
                  <c:v>Los Mártires</c:v>
                </c:pt>
                <c:pt idx="10">
                  <c:v>Puente Aranda</c:v>
                </c:pt>
                <c:pt idx="11">
                  <c:v>Rafael Uribe</c:v>
                </c:pt>
                <c:pt idx="12">
                  <c:v>San Cristóbal</c:v>
                </c:pt>
                <c:pt idx="13">
                  <c:v>Santa Fe</c:v>
                </c:pt>
                <c:pt idx="14">
                  <c:v>Suba</c:v>
                </c:pt>
                <c:pt idx="15">
                  <c:v>Sumapaz</c:v>
                </c:pt>
                <c:pt idx="16">
                  <c:v>Teusaquillo</c:v>
                </c:pt>
                <c:pt idx="17">
                  <c:v>Tunjuelito</c:v>
                </c:pt>
                <c:pt idx="18">
                  <c:v>Usaquén</c:v>
                </c:pt>
                <c:pt idx="19">
                  <c:v>Usme</c:v>
                </c:pt>
              </c:strCache>
            </c:strRef>
          </c:cat>
          <c:val>
            <c:numRef>
              <c:f>AGO!$C$4:$C$23</c:f>
              <c:numCache>
                <c:formatCode>General</c:formatCode>
                <c:ptCount val="20"/>
                <c:pt idx="0">
                  <c:v>5313</c:v>
                </c:pt>
                <c:pt idx="1">
                  <c:v>3185</c:v>
                </c:pt>
                <c:pt idx="2">
                  <c:v>21032</c:v>
                </c:pt>
                <c:pt idx="3">
                  <c:v>4750</c:v>
                </c:pt>
                <c:pt idx="4">
                  <c:v>25095</c:v>
                </c:pt>
                <c:pt idx="5">
                  <c:v>29855</c:v>
                </c:pt>
                <c:pt idx="6">
                  <c:v>13257</c:v>
                </c:pt>
                <c:pt idx="7">
                  <c:v>36747</c:v>
                </c:pt>
                <c:pt idx="8">
                  <c:v>577</c:v>
                </c:pt>
                <c:pt idx="9">
                  <c:v>2208</c:v>
                </c:pt>
                <c:pt idx="10">
                  <c:v>16304</c:v>
                </c:pt>
                <c:pt idx="11">
                  <c:v>15770</c:v>
                </c:pt>
                <c:pt idx="12">
                  <c:v>17165</c:v>
                </c:pt>
                <c:pt idx="13">
                  <c:v>2992</c:v>
                </c:pt>
                <c:pt idx="14">
                  <c:v>8297</c:v>
                </c:pt>
                <c:pt idx="15">
                  <c:v>97</c:v>
                </c:pt>
                <c:pt idx="16">
                  <c:v>5819</c:v>
                </c:pt>
                <c:pt idx="17">
                  <c:v>1579</c:v>
                </c:pt>
                <c:pt idx="18">
                  <c:v>21480</c:v>
                </c:pt>
                <c:pt idx="19">
                  <c:v>15723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F4-47ED-8A20-B0C72301292E}"/>
            </c:ext>
          </c:extLst>
        </c:ser>
        <c:ser>
          <c:idx val="1"/>
          <c:order val="1"/>
          <c:tx>
            <c:strRef>
              <c:f>AGO!$D$3</c:f>
              <c:strCache>
                <c:ptCount val="1"/>
                <c:pt idx="0">
                  <c:v>Mh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6"/>
              </a:solidFill>
              <a:prstDash val="solid"/>
              <a:miter lim="800000"/>
            </a:ln>
            <a:effectLst/>
          </c:spPr>
          <c:invertIfNegative val="0"/>
          <c:cat>
            <c:strRef>
              <c:f>AGO!$B$4:$B$23</c:f>
              <c:strCache>
                <c:ptCount val="20"/>
                <c:pt idx="0">
                  <c:v>Antonio Nariño</c:v>
                </c:pt>
                <c:pt idx="1">
                  <c:v>Barrios Unidos</c:v>
                </c:pt>
                <c:pt idx="2">
                  <c:v>Bosa</c:v>
                </c:pt>
                <c:pt idx="3">
                  <c:v>Chapinero</c:v>
                </c:pt>
                <c:pt idx="4">
                  <c:v>Ciudad Bolívar</c:v>
                </c:pt>
                <c:pt idx="5">
                  <c:v>Engativá</c:v>
                </c:pt>
                <c:pt idx="6">
                  <c:v>Fontibón</c:v>
                </c:pt>
                <c:pt idx="7">
                  <c:v>Kennedy</c:v>
                </c:pt>
                <c:pt idx="8">
                  <c:v>La Candelaria</c:v>
                </c:pt>
                <c:pt idx="9">
                  <c:v>Los Mártires</c:v>
                </c:pt>
                <c:pt idx="10">
                  <c:v>Puente Aranda</c:v>
                </c:pt>
                <c:pt idx="11">
                  <c:v>Rafael Uribe</c:v>
                </c:pt>
                <c:pt idx="12">
                  <c:v>San Cristóbal</c:v>
                </c:pt>
                <c:pt idx="13">
                  <c:v>Santa Fe</c:v>
                </c:pt>
                <c:pt idx="14">
                  <c:v>Suba</c:v>
                </c:pt>
                <c:pt idx="15">
                  <c:v>Sumapaz</c:v>
                </c:pt>
                <c:pt idx="16">
                  <c:v>Teusaquillo</c:v>
                </c:pt>
                <c:pt idx="17">
                  <c:v>Tunjuelito</c:v>
                </c:pt>
                <c:pt idx="18">
                  <c:v>Usaquén</c:v>
                </c:pt>
                <c:pt idx="19">
                  <c:v>Usme</c:v>
                </c:pt>
              </c:strCache>
            </c:strRef>
          </c:cat>
          <c:val>
            <c:numRef>
              <c:f>AGO!$D$4:$D$23</c:f>
              <c:numCache>
                <c:formatCode>General</c:formatCode>
                <c:ptCount val="20"/>
                <c:pt idx="0">
                  <c:v>487</c:v>
                </c:pt>
                <c:pt idx="1">
                  <c:v>8295</c:v>
                </c:pt>
                <c:pt idx="2">
                  <c:v>1239</c:v>
                </c:pt>
                <c:pt idx="3">
                  <c:v>8051</c:v>
                </c:pt>
                <c:pt idx="4">
                  <c:v>2083</c:v>
                </c:pt>
                <c:pt idx="5">
                  <c:v>5882</c:v>
                </c:pt>
                <c:pt idx="6">
                  <c:v>4083</c:v>
                </c:pt>
                <c:pt idx="7">
                  <c:v>2854</c:v>
                </c:pt>
                <c:pt idx="8">
                  <c:v>1829</c:v>
                </c:pt>
                <c:pt idx="9">
                  <c:v>4886</c:v>
                </c:pt>
                <c:pt idx="10">
                  <c:v>1965</c:v>
                </c:pt>
                <c:pt idx="11">
                  <c:v>776</c:v>
                </c:pt>
                <c:pt idx="12">
                  <c:v>1232</c:v>
                </c:pt>
                <c:pt idx="13">
                  <c:v>5393</c:v>
                </c:pt>
                <c:pt idx="14">
                  <c:v>33416</c:v>
                </c:pt>
                <c:pt idx="15">
                  <c:v>202</c:v>
                </c:pt>
                <c:pt idx="16">
                  <c:v>8027</c:v>
                </c:pt>
                <c:pt idx="17">
                  <c:v>5534</c:v>
                </c:pt>
                <c:pt idx="18">
                  <c:v>3083</c:v>
                </c:pt>
                <c:pt idx="19">
                  <c:v>1548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F4-47ED-8A20-B0C72301292E}"/>
            </c:ext>
          </c:extLst>
        </c:ser>
        <c:ser>
          <c:idx val="2"/>
          <c:order val="2"/>
          <c:tx>
            <c:strRef>
              <c:f>AGO!$E$3</c:f>
              <c:strCache>
                <c:ptCount val="1"/>
                <c:pt idx="0">
                  <c:v>Na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4"/>
              </a:solidFill>
              <a:prstDash val="solid"/>
              <a:miter lim="800000"/>
            </a:ln>
            <a:effectLst/>
          </c:spPr>
          <c:invertIfNegative val="0"/>
          <c:cat>
            <c:strRef>
              <c:f>AGO!$B$4:$B$23</c:f>
              <c:strCache>
                <c:ptCount val="20"/>
                <c:pt idx="0">
                  <c:v>Antonio Nariño</c:v>
                </c:pt>
                <c:pt idx="1">
                  <c:v>Barrios Unidos</c:v>
                </c:pt>
                <c:pt idx="2">
                  <c:v>Bosa</c:v>
                </c:pt>
                <c:pt idx="3">
                  <c:v>Chapinero</c:v>
                </c:pt>
                <c:pt idx="4">
                  <c:v>Ciudad Bolívar</c:v>
                </c:pt>
                <c:pt idx="5">
                  <c:v>Engativá</c:v>
                </c:pt>
                <c:pt idx="6">
                  <c:v>Fontibón</c:v>
                </c:pt>
                <c:pt idx="7">
                  <c:v>Kennedy</c:v>
                </c:pt>
                <c:pt idx="8">
                  <c:v>La Candelaria</c:v>
                </c:pt>
                <c:pt idx="9">
                  <c:v>Los Mártires</c:v>
                </c:pt>
                <c:pt idx="10">
                  <c:v>Puente Aranda</c:v>
                </c:pt>
                <c:pt idx="11">
                  <c:v>Rafael Uribe</c:v>
                </c:pt>
                <c:pt idx="12">
                  <c:v>San Cristóbal</c:v>
                </c:pt>
                <c:pt idx="13">
                  <c:v>Santa Fe</c:v>
                </c:pt>
                <c:pt idx="14">
                  <c:v>Suba</c:v>
                </c:pt>
                <c:pt idx="15">
                  <c:v>Sumapaz</c:v>
                </c:pt>
                <c:pt idx="16">
                  <c:v>Teusaquillo</c:v>
                </c:pt>
                <c:pt idx="17">
                  <c:v>Tunjuelito</c:v>
                </c:pt>
                <c:pt idx="18">
                  <c:v>Usaquén</c:v>
                </c:pt>
                <c:pt idx="19">
                  <c:v>Usme</c:v>
                </c:pt>
              </c:strCache>
            </c:strRef>
          </c:cat>
          <c:val>
            <c:numRef>
              <c:f>AGO!$E$4:$E$23</c:f>
              <c:numCache>
                <c:formatCode>General</c:formatCode>
                <c:ptCount val="20"/>
                <c:pt idx="1">
                  <c:v>371</c:v>
                </c:pt>
                <c:pt idx="2">
                  <c:v>138</c:v>
                </c:pt>
                <c:pt idx="3">
                  <c:v>618</c:v>
                </c:pt>
                <c:pt idx="4">
                  <c:v>36</c:v>
                </c:pt>
                <c:pt idx="5">
                  <c:v>241</c:v>
                </c:pt>
                <c:pt idx="6">
                  <c:v>487</c:v>
                </c:pt>
                <c:pt idx="7">
                  <c:v>592</c:v>
                </c:pt>
                <c:pt idx="8">
                  <c:v>93</c:v>
                </c:pt>
                <c:pt idx="9">
                  <c:v>130</c:v>
                </c:pt>
                <c:pt idx="10">
                  <c:v>718</c:v>
                </c:pt>
                <c:pt idx="11">
                  <c:v>8</c:v>
                </c:pt>
                <c:pt idx="12">
                  <c:v>1</c:v>
                </c:pt>
                <c:pt idx="13">
                  <c:v>435</c:v>
                </c:pt>
                <c:pt idx="14">
                  <c:v>459</c:v>
                </c:pt>
                <c:pt idx="16">
                  <c:v>563</c:v>
                </c:pt>
                <c:pt idx="17">
                  <c:v>20</c:v>
                </c:pt>
                <c:pt idx="18">
                  <c:v>1151</c:v>
                </c:pt>
                <c:pt idx="19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F4-47ED-8A20-B0C723012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3303871"/>
        <c:axId val="613315519"/>
      </c:barChart>
      <c:catAx>
        <c:axId val="613303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3315519"/>
        <c:crosses val="autoZero"/>
        <c:auto val="1"/>
        <c:lblAlgn val="ctr"/>
        <c:lblOffset val="100"/>
        <c:noMultiLvlLbl val="0"/>
      </c:catAx>
      <c:valAx>
        <c:axId val="613315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3303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671364005737547"/>
          <c:y val="0.90799861483443989"/>
          <c:w val="0.40987713592178887"/>
          <c:h val="6.7510291631346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926F-49C9-9DE0-16AA87CC7336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926F-49C9-9DE0-16AA87CC7336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926F-49C9-9DE0-16AA87CC73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AGO!$C$32:$E$32</c:f>
              <c:strCache>
                <c:ptCount val="3"/>
                <c:pt idx="0">
                  <c:v>LED</c:v>
                </c:pt>
                <c:pt idx="1">
                  <c:v>Mh</c:v>
                </c:pt>
                <c:pt idx="2">
                  <c:v>Na</c:v>
                </c:pt>
              </c:strCache>
            </c:strRef>
          </c:cat>
          <c:val>
            <c:numRef>
              <c:f>AGO!$C$33:$E$33</c:f>
              <c:numCache>
                <c:formatCode>General</c:formatCode>
                <c:ptCount val="3"/>
                <c:pt idx="0">
                  <c:v>250412</c:v>
                </c:pt>
                <c:pt idx="1">
                  <c:v>102629</c:v>
                </c:pt>
                <c:pt idx="2">
                  <c:v>7984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26F-49C9-9DE0-16AA87CC7336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Consolidado Infraestructura AP Enel-Codensa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SEP!$C$3</c:f>
              <c:strCache>
                <c:ptCount val="1"/>
                <c:pt idx="0">
                  <c:v>LED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5"/>
              </a:solidFill>
              <a:prstDash val="solid"/>
              <a:miter lim="800000"/>
            </a:ln>
            <a:effectLst/>
          </c:spPr>
          <c:invertIfNegative val="0"/>
          <c:cat>
            <c:strRef>
              <c:f>SEP!$B$4:$B$23</c:f>
              <c:strCache>
                <c:ptCount val="20"/>
                <c:pt idx="0">
                  <c:v>Antonio Nariño</c:v>
                </c:pt>
                <c:pt idx="1">
                  <c:v>Barrios Unidos</c:v>
                </c:pt>
                <c:pt idx="2">
                  <c:v>Bosa</c:v>
                </c:pt>
                <c:pt idx="3">
                  <c:v>Chapinero</c:v>
                </c:pt>
                <c:pt idx="4">
                  <c:v>Ciudad Bolívar</c:v>
                </c:pt>
                <c:pt idx="5">
                  <c:v>Engativá</c:v>
                </c:pt>
                <c:pt idx="6">
                  <c:v>Fontibón</c:v>
                </c:pt>
                <c:pt idx="7">
                  <c:v>Kennedy</c:v>
                </c:pt>
                <c:pt idx="8">
                  <c:v>La Candelaria</c:v>
                </c:pt>
                <c:pt idx="9">
                  <c:v>Los Mártires</c:v>
                </c:pt>
                <c:pt idx="10">
                  <c:v>Puente Aranda</c:v>
                </c:pt>
                <c:pt idx="11">
                  <c:v>Rafael Uribe</c:v>
                </c:pt>
                <c:pt idx="12">
                  <c:v>San Cristóbal</c:v>
                </c:pt>
                <c:pt idx="13">
                  <c:v>Santa Fe</c:v>
                </c:pt>
                <c:pt idx="14">
                  <c:v>Suba</c:v>
                </c:pt>
                <c:pt idx="15">
                  <c:v>Sumapaz</c:v>
                </c:pt>
                <c:pt idx="16">
                  <c:v>Teusaquillo</c:v>
                </c:pt>
                <c:pt idx="17">
                  <c:v>Tunjuelito</c:v>
                </c:pt>
                <c:pt idx="18">
                  <c:v>Usaquén</c:v>
                </c:pt>
                <c:pt idx="19">
                  <c:v>Usme</c:v>
                </c:pt>
              </c:strCache>
            </c:strRef>
          </c:cat>
          <c:val>
            <c:numRef>
              <c:f>SEP!$C$4:$C$23</c:f>
              <c:numCache>
                <c:formatCode>General</c:formatCode>
                <c:ptCount val="20"/>
                <c:pt idx="0">
                  <c:v>5313</c:v>
                </c:pt>
                <c:pt idx="1">
                  <c:v>3181</c:v>
                </c:pt>
                <c:pt idx="2">
                  <c:v>21036</c:v>
                </c:pt>
                <c:pt idx="3">
                  <c:v>4751</c:v>
                </c:pt>
                <c:pt idx="4">
                  <c:v>25098</c:v>
                </c:pt>
                <c:pt idx="5">
                  <c:v>29875</c:v>
                </c:pt>
                <c:pt idx="6">
                  <c:v>13309</c:v>
                </c:pt>
                <c:pt idx="7">
                  <c:v>36752</c:v>
                </c:pt>
                <c:pt idx="8">
                  <c:v>577</c:v>
                </c:pt>
                <c:pt idx="9">
                  <c:v>2207</c:v>
                </c:pt>
                <c:pt idx="10">
                  <c:v>16305</c:v>
                </c:pt>
                <c:pt idx="11">
                  <c:v>15778</c:v>
                </c:pt>
                <c:pt idx="12">
                  <c:v>17185</c:v>
                </c:pt>
                <c:pt idx="13">
                  <c:v>3004</c:v>
                </c:pt>
                <c:pt idx="14">
                  <c:v>8363</c:v>
                </c:pt>
                <c:pt idx="15">
                  <c:v>99</c:v>
                </c:pt>
                <c:pt idx="16">
                  <c:v>5819</c:v>
                </c:pt>
                <c:pt idx="17">
                  <c:v>1580</c:v>
                </c:pt>
                <c:pt idx="18">
                  <c:v>21488</c:v>
                </c:pt>
                <c:pt idx="19">
                  <c:v>15747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88-4400-9027-4DC3051DAA04}"/>
            </c:ext>
          </c:extLst>
        </c:ser>
        <c:ser>
          <c:idx val="1"/>
          <c:order val="1"/>
          <c:tx>
            <c:strRef>
              <c:f>SEP!$D$3</c:f>
              <c:strCache>
                <c:ptCount val="1"/>
                <c:pt idx="0">
                  <c:v>Mh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6"/>
              </a:solidFill>
              <a:prstDash val="solid"/>
              <a:miter lim="800000"/>
            </a:ln>
            <a:effectLst/>
          </c:spPr>
          <c:invertIfNegative val="0"/>
          <c:cat>
            <c:strRef>
              <c:f>SEP!$B$4:$B$23</c:f>
              <c:strCache>
                <c:ptCount val="20"/>
                <c:pt idx="0">
                  <c:v>Antonio Nariño</c:v>
                </c:pt>
                <c:pt idx="1">
                  <c:v>Barrios Unidos</c:v>
                </c:pt>
                <c:pt idx="2">
                  <c:v>Bosa</c:v>
                </c:pt>
                <c:pt idx="3">
                  <c:v>Chapinero</c:v>
                </c:pt>
                <c:pt idx="4">
                  <c:v>Ciudad Bolívar</c:v>
                </c:pt>
                <c:pt idx="5">
                  <c:v>Engativá</c:v>
                </c:pt>
                <c:pt idx="6">
                  <c:v>Fontibón</c:v>
                </c:pt>
                <c:pt idx="7">
                  <c:v>Kennedy</c:v>
                </c:pt>
                <c:pt idx="8">
                  <c:v>La Candelaria</c:v>
                </c:pt>
                <c:pt idx="9">
                  <c:v>Los Mártires</c:v>
                </c:pt>
                <c:pt idx="10">
                  <c:v>Puente Aranda</c:v>
                </c:pt>
                <c:pt idx="11">
                  <c:v>Rafael Uribe</c:v>
                </c:pt>
                <c:pt idx="12">
                  <c:v>San Cristóbal</c:v>
                </c:pt>
                <c:pt idx="13">
                  <c:v>Santa Fe</c:v>
                </c:pt>
                <c:pt idx="14">
                  <c:v>Suba</c:v>
                </c:pt>
                <c:pt idx="15">
                  <c:v>Sumapaz</c:v>
                </c:pt>
                <c:pt idx="16">
                  <c:v>Teusaquillo</c:v>
                </c:pt>
                <c:pt idx="17">
                  <c:v>Tunjuelito</c:v>
                </c:pt>
                <c:pt idx="18">
                  <c:v>Usaquén</c:v>
                </c:pt>
                <c:pt idx="19">
                  <c:v>Usme</c:v>
                </c:pt>
              </c:strCache>
            </c:strRef>
          </c:cat>
          <c:val>
            <c:numRef>
              <c:f>SEP!$D$4:$D$23</c:f>
              <c:numCache>
                <c:formatCode>General</c:formatCode>
                <c:ptCount val="20"/>
                <c:pt idx="0">
                  <c:v>487</c:v>
                </c:pt>
                <c:pt idx="1">
                  <c:v>8296</c:v>
                </c:pt>
                <c:pt idx="2">
                  <c:v>1238</c:v>
                </c:pt>
                <c:pt idx="3">
                  <c:v>8036</c:v>
                </c:pt>
                <c:pt idx="4">
                  <c:v>2091</c:v>
                </c:pt>
                <c:pt idx="5">
                  <c:v>5873</c:v>
                </c:pt>
                <c:pt idx="6">
                  <c:v>4111</c:v>
                </c:pt>
                <c:pt idx="7">
                  <c:v>2854</c:v>
                </c:pt>
                <c:pt idx="8">
                  <c:v>1829</c:v>
                </c:pt>
                <c:pt idx="9">
                  <c:v>4885</c:v>
                </c:pt>
                <c:pt idx="10">
                  <c:v>1966</c:v>
                </c:pt>
                <c:pt idx="11">
                  <c:v>776</c:v>
                </c:pt>
                <c:pt idx="12">
                  <c:v>1231</c:v>
                </c:pt>
                <c:pt idx="13">
                  <c:v>5393</c:v>
                </c:pt>
                <c:pt idx="14">
                  <c:v>33408</c:v>
                </c:pt>
                <c:pt idx="15">
                  <c:v>202</c:v>
                </c:pt>
                <c:pt idx="16">
                  <c:v>7933</c:v>
                </c:pt>
                <c:pt idx="17">
                  <c:v>5534</c:v>
                </c:pt>
                <c:pt idx="18">
                  <c:v>3084</c:v>
                </c:pt>
                <c:pt idx="19">
                  <c:v>1546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88-4400-9027-4DC3051DAA04}"/>
            </c:ext>
          </c:extLst>
        </c:ser>
        <c:ser>
          <c:idx val="2"/>
          <c:order val="2"/>
          <c:tx>
            <c:strRef>
              <c:f>SEP!$E$3</c:f>
              <c:strCache>
                <c:ptCount val="1"/>
                <c:pt idx="0">
                  <c:v>Na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4"/>
              </a:solidFill>
              <a:prstDash val="solid"/>
              <a:miter lim="800000"/>
            </a:ln>
            <a:effectLst/>
          </c:spPr>
          <c:invertIfNegative val="0"/>
          <c:cat>
            <c:strRef>
              <c:f>SEP!$B$4:$B$23</c:f>
              <c:strCache>
                <c:ptCount val="20"/>
                <c:pt idx="0">
                  <c:v>Antonio Nariño</c:v>
                </c:pt>
                <c:pt idx="1">
                  <c:v>Barrios Unidos</c:v>
                </c:pt>
                <c:pt idx="2">
                  <c:v>Bosa</c:v>
                </c:pt>
                <c:pt idx="3">
                  <c:v>Chapinero</c:v>
                </c:pt>
                <c:pt idx="4">
                  <c:v>Ciudad Bolívar</c:v>
                </c:pt>
                <c:pt idx="5">
                  <c:v>Engativá</c:v>
                </c:pt>
                <c:pt idx="6">
                  <c:v>Fontibón</c:v>
                </c:pt>
                <c:pt idx="7">
                  <c:v>Kennedy</c:v>
                </c:pt>
                <c:pt idx="8">
                  <c:v>La Candelaria</c:v>
                </c:pt>
                <c:pt idx="9">
                  <c:v>Los Mártires</c:v>
                </c:pt>
                <c:pt idx="10">
                  <c:v>Puente Aranda</c:v>
                </c:pt>
                <c:pt idx="11">
                  <c:v>Rafael Uribe</c:v>
                </c:pt>
                <c:pt idx="12">
                  <c:v>San Cristóbal</c:v>
                </c:pt>
                <c:pt idx="13">
                  <c:v>Santa Fe</c:v>
                </c:pt>
                <c:pt idx="14">
                  <c:v>Suba</c:v>
                </c:pt>
                <c:pt idx="15">
                  <c:v>Sumapaz</c:v>
                </c:pt>
                <c:pt idx="16">
                  <c:v>Teusaquillo</c:v>
                </c:pt>
                <c:pt idx="17">
                  <c:v>Tunjuelito</c:v>
                </c:pt>
                <c:pt idx="18">
                  <c:v>Usaquén</c:v>
                </c:pt>
                <c:pt idx="19">
                  <c:v>Usme</c:v>
                </c:pt>
              </c:strCache>
            </c:strRef>
          </c:cat>
          <c:val>
            <c:numRef>
              <c:f>SEP!$E$4:$E$23</c:f>
              <c:numCache>
                <c:formatCode>General</c:formatCode>
                <c:ptCount val="20"/>
                <c:pt idx="1">
                  <c:v>347</c:v>
                </c:pt>
                <c:pt idx="2">
                  <c:v>138</c:v>
                </c:pt>
                <c:pt idx="3">
                  <c:v>607</c:v>
                </c:pt>
                <c:pt idx="4">
                  <c:v>27</c:v>
                </c:pt>
                <c:pt idx="5">
                  <c:v>220</c:v>
                </c:pt>
                <c:pt idx="6">
                  <c:v>466</c:v>
                </c:pt>
                <c:pt idx="7">
                  <c:v>550</c:v>
                </c:pt>
                <c:pt idx="8">
                  <c:v>82</c:v>
                </c:pt>
                <c:pt idx="9">
                  <c:v>75</c:v>
                </c:pt>
                <c:pt idx="10">
                  <c:v>666</c:v>
                </c:pt>
                <c:pt idx="11">
                  <c:v>8</c:v>
                </c:pt>
                <c:pt idx="12">
                  <c:v>1</c:v>
                </c:pt>
                <c:pt idx="13">
                  <c:v>410</c:v>
                </c:pt>
                <c:pt idx="14">
                  <c:v>459</c:v>
                </c:pt>
                <c:pt idx="16">
                  <c:v>500</c:v>
                </c:pt>
                <c:pt idx="17">
                  <c:v>20</c:v>
                </c:pt>
                <c:pt idx="18">
                  <c:v>1151</c:v>
                </c:pt>
                <c:pt idx="19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88-4400-9027-4DC3051DA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3303871"/>
        <c:axId val="613315519"/>
      </c:barChart>
      <c:catAx>
        <c:axId val="613303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3315519"/>
        <c:crosses val="autoZero"/>
        <c:auto val="1"/>
        <c:lblAlgn val="ctr"/>
        <c:lblOffset val="100"/>
        <c:noMultiLvlLbl val="0"/>
      </c:catAx>
      <c:valAx>
        <c:axId val="613315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3303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671364005737547"/>
          <c:y val="0.90799861483443989"/>
          <c:w val="0.40987713592178887"/>
          <c:h val="6.7510291631346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4D4B-4242-890A-D3D9781573BB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4D4B-4242-890A-D3D9781573BB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4D4B-4242-890A-D3D9781573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SEP!$C$32:$E$32</c:f>
              <c:strCache>
                <c:ptCount val="3"/>
                <c:pt idx="0">
                  <c:v>LED</c:v>
                </c:pt>
                <c:pt idx="1">
                  <c:v>Mh</c:v>
                </c:pt>
                <c:pt idx="2">
                  <c:v>Na</c:v>
                </c:pt>
              </c:strCache>
            </c:strRef>
          </c:cat>
          <c:val>
            <c:numRef>
              <c:f>SEP!$C$33:$E$33</c:f>
              <c:numCache>
                <c:formatCode>General</c:formatCode>
                <c:ptCount val="3"/>
                <c:pt idx="0">
                  <c:v>250634</c:v>
                </c:pt>
                <c:pt idx="1">
                  <c:v>102537</c:v>
                </c:pt>
                <c:pt idx="2">
                  <c:v>7613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4B-4242-890A-D3D9781573BB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Consolidado Infraestructura AP Enel-Codensa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OCT!$C$3</c:f>
              <c:strCache>
                <c:ptCount val="1"/>
                <c:pt idx="0">
                  <c:v>LED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5"/>
              </a:solidFill>
              <a:prstDash val="solid"/>
              <a:miter lim="800000"/>
            </a:ln>
            <a:effectLst/>
          </c:spPr>
          <c:invertIfNegative val="0"/>
          <c:cat>
            <c:strRef>
              <c:f>OCT!$B$4:$B$23</c:f>
              <c:strCache>
                <c:ptCount val="20"/>
                <c:pt idx="0">
                  <c:v>Antonio Nariño</c:v>
                </c:pt>
                <c:pt idx="1">
                  <c:v>Barrios Unidos</c:v>
                </c:pt>
                <c:pt idx="2">
                  <c:v>Bosa</c:v>
                </c:pt>
                <c:pt idx="3">
                  <c:v>Chapinero</c:v>
                </c:pt>
                <c:pt idx="4">
                  <c:v>Ciudad Bolívar</c:v>
                </c:pt>
                <c:pt idx="5">
                  <c:v>Engativá</c:v>
                </c:pt>
                <c:pt idx="6">
                  <c:v>Fontibón</c:v>
                </c:pt>
                <c:pt idx="7">
                  <c:v>Kennedy</c:v>
                </c:pt>
                <c:pt idx="8">
                  <c:v>La Candelaria</c:v>
                </c:pt>
                <c:pt idx="9">
                  <c:v>Los Mártires</c:v>
                </c:pt>
                <c:pt idx="10">
                  <c:v>Puente Aranda</c:v>
                </c:pt>
                <c:pt idx="11">
                  <c:v>Rafael Uribe</c:v>
                </c:pt>
                <c:pt idx="12">
                  <c:v>San Cristóbal</c:v>
                </c:pt>
                <c:pt idx="13">
                  <c:v>Santa Fe</c:v>
                </c:pt>
                <c:pt idx="14">
                  <c:v>Suba</c:v>
                </c:pt>
                <c:pt idx="15">
                  <c:v>Sumapaz</c:v>
                </c:pt>
                <c:pt idx="16">
                  <c:v>Teusaquillo</c:v>
                </c:pt>
                <c:pt idx="17">
                  <c:v>Tunjuelito</c:v>
                </c:pt>
                <c:pt idx="18">
                  <c:v>Usaquén</c:v>
                </c:pt>
                <c:pt idx="19">
                  <c:v>Usme</c:v>
                </c:pt>
              </c:strCache>
            </c:strRef>
          </c:cat>
          <c:val>
            <c:numRef>
              <c:f>OCT!$C$4:$C$23</c:f>
              <c:numCache>
                <c:formatCode>General</c:formatCode>
                <c:ptCount val="20"/>
                <c:pt idx="0">
                  <c:v>5313</c:v>
                </c:pt>
                <c:pt idx="1">
                  <c:v>3190</c:v>
                </c:pt>
                <c:pt idx="2">
                  <c:v>20964</c:v>
                </c:pt>
                <c:pt idx="3">
                  <c:v>4751</c:v>
                </c:pt>
                <c:pt idx="4">
                  <c:v>25121</c:v>
                </c:pt>
                <c:pt idx="5">
                  <c:v>29909</c:v>
                </c:pt>
                <c:pt idx="6">
                  <c:v>13313</c:v>
                </c:pt>
                <c:pt idx="7">
                  <c:v>36758</c:v>
                </c:pt>
                <c:pt idx="8">
                  <c:v>577</c:v>
                </c:pt>
                <c:pt idx="9">
                  <c:v>2224</c:v>
                </c:pt>
                <c:pt idx="10">
                  <c:v>16323</c:v>
                </c:pt>
                <c:pt idx="11">
                  <c:v>15778</c:v>
                </c:pt>
                <c:pt idx="12">
                  <c:v>17201</c:v>
                </c:pt>
                <c:pt idx="13">
                  <c:v>3006</c:v>
                </c:pt>
                <c:pt idx="14">
                  <c:v>8434</c:v>
                </c:pt>
                <c:pt idx="15">
                  <c:v>99</c:v>
                </c:pt>
                <c:pt idx="16">
                  <c:v>5823</c:v>
                </c:pt>
                <c:pt idx="17">
                  <c:v>1583</c:v>
                </c:pt>
                <c:pt idx="18">
                  <c:v>21545</c:v>
                </c:pt>
                <c:pt idx="19">
                  <c:v>15784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E-4DB5-B8B3-7F300A6B4445}"/>
            </c:ext>
          </c:extLst>
        </c:ser>
        <c:ser>
          <c:idx val="1"/>
          <c:order val="1"/>
          <c:tx>
            <c:strRef>
              <c:f>OCT!$D$3</c:f>
              <c:strCache>
                <c:ptCount val="1"/>
                <c:pt idx="0">
                  <c:v>Mh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6"/>
              </a:solidFill>
              <a:prstDash val="solid"/>
              <a:miter lim="800000"/>
            </a:ln>
            <a:effectLst/>
          </c:spPr>
          <c:invertIfNegative val="0"/>
          <c:cat>
            <c:strRef>
              <c:f>OCT!$B$4:$B$23</c:f>
              <c:strCache>
                <c:ptCount val="20"/>
                <c:pt idx="0">
                  <c:v>Antonio Nariño</c:v>
                </c:pt>
                <c:pt idx="1">
                  <c:v>Barrios Unidos</c:v>
                </c:pt>
                <c:pt idx="2">
                  <c:v>Bosa</c:v>
                </c:pt>
                <c:pt idx="3">
                  <c:v>Chapinero</c:v>
                </c:pt>
                <c:pt idx="4">
                  <c:v>Ciudad Bolívar</c:v>
                </c:pt>
                <c:pt idx="5">
                  <c:v>Engativá</c:v>
                </c:pt>
                <c:pt idx="6">
                  <c:v>Fontibón</c:v>
                </c:pt>
                <c:pt idx="7">
                  <c:v>Kennedy</c:v>
                </c:pt>
                <c:pt idx="8">
                  <c:v>La Candelaria</c:v>
                </c:pt>
                <c:pt idx="9">
                  <c:v>Los Mártires</c:v>
                </c:pt>
                <c:pt idx="10">
                  <c:v>Puente Aranda</c:v>
                </c:pt>
                <c:pt idx="11">
                  <c:v>Rafael Uribe</c:v>
                </c:pt>
                <c:pt idx="12">
                  <c:v>San Cristóbal</c:v>
                </c:pt>
                <c:pt idx="13">
                  <c:v>Santa Fe</c:v>
                </c:pt>
                <c:pt idx="14">
                  <c:v>Suba</c:v>
                </c:pt>
                <c:pt idx="15">
                  <c:v>Sumapaz</c:v>
                </c:pt>
                <c:pt idx="16">
                  <c:v>Teusaquillo</c:v>
                </c:pt>
                <c:pt idx="17">
                  <c:v>Tunjuelito</c:v>
                </c:pt>
                <c:pt idx="18">
                  <c:v>Usaquén</c:v>
                </c:pt>
                <c:pt idx="19">
                  <c:v>Usme</c:v>
                </c:pt>
              </c:strCache>
            </c:strRef>
          </c:cat>
          <c:val>
            <c:numRef>
              <c:f>OCT!$D$4:$D$23</c:f>
              <c:numCache>
                <c:formatCode>General</c:formatCode>
                <c:ptCount val="20"/>
                <c:pt idx="0">
                  <c:v>487</c:v>
                </c:pt>
                <c:pt idx="1">
                  <c:v>8296</c:v>
                </c:pt>
                <c:pt idx="2">
                  <c:v>1236</c:v>
                </c:pt>
                <c:pt idx="3">
                  <c:v>8036</c:v>
                </c:pt>
                <c:pt idx="4">
                  <c:v>2091</c:v>
                </c:pt>
                <c:pt idx="5">
                  <c:v>5872</c:v>
                </c:pt>
                <c:pt idx="6">
                  <c:v>4108</c:v>
                </c:pt>
                <c:pt idx="7">
                  <c:v>2859</c:v>
                </c:pt>
                <c:pt idx="8">
                  <c:v>1829</c:v>
                </c:pt>
                <c:pt idx="9">
                  <c:v>4885</c:v>
                </c:pt>
                <c:pt idx="10">
                  <c:v>1973</c:v>
                </c:pt>
                <c:pt idx="11">
                  <c:v>776</c:v>
                </c:pt>
                <c:pt idx="12">
                  <c:v>1231</c:v>
                </c:pt>
                <c:pt idx="13">
                  <c:v>5393</c:v>
                </c:pt>
                <c:pt idx="14">
                  <c:v>33408</c:v>
                </c:pt>
                <c:pt idx="15">
                  <c:v>202</c:v>
                </c:pt>
                <c:pt idx="16">
                  <c:v>7933</c:v>
                </c:pt>
                <c:pt idx="17">
                  <c:v>5533</c:v>
                </c:pt>
                <c:pt idx="18">
                  <c:v>3084</c:v>
                </c:pt>
                <c:pt idx="19">
                  <c:v>1549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5E-4DB5-B8B3-7F300A6B4445}"/>
            </c:ext>
          </c:extLst>
        </c:ser>
        <c:ser>
          <c:idx val="2"/>
          <c:order val="2"/>
          <c:tx>
            <c:strRef>
              <c:f>OCT!$E$3</c:f>
              <c:strCache>
                <c:ptCount val="1"/>
                <c:pt idx="0">
                  <c:v>Na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4"/>
              </a:solidFill>
              <a:prstDash val="solid"/>
              <a:miter lim="800000"/>
            </a:ln>
            <a:effectLst/>
          </c:spPr>
          <c:invertIfNegative val="0"/>
          <c:cat>
            <c:strRef>
              <c:f>OCT!$B$4:$B$23</c:f>
              <c:strCache>
                <c:ptCount val="20"/>
                <c:pt idx="0">
                  <c:v>Antonio Nariño</c:v>
                </c:pt>
                <c:pt idx="1">
                  <c:v>Barrios Unidos</c:v>
                </c:pt>
                <c:pt idx="2">
                  <c:v>Bosa</c:v>
                </c:pt>
                <c:pt idx="3">
                  <c:v>Chapinero</c:v>
                </c:pt>
                <c:pt idx="4">
                  <c:v>Ciudad Bolívar</c:v>
                </c:pt>
                <c:pt idx="5">
                  <c:v>Engativá</c:v>
                </c:pt>
                <c:pt idx="6">
                  <c:v>Fontibón</c:v>
                </c:pt>
                <c:pt idx="7">
                  <c:v>Kennedy</c:v>
                </c:pt>
                <c:pt idx="8">
                  <c:v>La Candelaria</c:v>
                </c:pt>
                <c:pt idx="9">
                  <c:v>Los Mártires</c:v>
                </c:pt>
                <c:pt idx="10">
                  <c:v>Puente Aranda</c:v>
                </c:pt>
                <c:pt idx="11">
                  <c:v>Rafael Uribe</c:v>
                </c:pt>
                <c:pt idx="12">
                  <c:v>San Cristóbal</c:v>
                </c:pt>
                <c:pt idx="13">
                  <c:v>Santa Fe</c:v>
                </c:pt>
                <c:pt idx="14">
                  <c:v>Suba</c:v>
                </c:pt>
                <c:pt idx="15">
                  <c:v>Sumapaz</c:v>
                </c:pt>
                <c:pt idx="16">
                  <c:v>Teusaquillo</c:v>
                </c:pt>
                <c:pt idx="17">
                  <c:v>Tunjuelito</c:v>
                </c:pt>
                <c:pt idx="18">
                  <c:v>Usaquén</c:v>
                </c:pt>
                <c:pt idx="19">
                  <c:v>Usme</c:v>
                </c:pt>
              </c:strCache>
            </c:strRef>
          </c:cat>
          <c:val>
            <c:numRef>
              <c:f>OCT!$E$4:$E$23</c:f>
              <c:numCache>
                <c:formatCode>General</c:formatCode>
                <c:ptCount val="20"/>
                <c:pt idx="1">
                  <c:v>316</c:v>
                </c:pt>
                <c:pt idx="2">
                  <c:v>119</c:v>
                </c:pt>
                <c:pt idx="3">
                  <c:v>520</c:v>
                </c:pt>
                <c:pt idx="4">
                  <c:v>27</c:v>
                </c:pt>
                <c:pt idx="5">
                  <c:v>215</c:v>
                </c:pt>
                <c:pt idx="6">
                  <c:v>457</c:v>
                </c:pt>
                <c:pt idx="7">
                  <c:v>525</c:v>
                </c:pt>
                <c:pt idx="8">
                  <c:v>82</c:v>
                </c:pt>
                <c:pt idx="9">
                  <c:v>75</c:v>
                </c:pt>
                <c:pt idx="10">
                  <c:v>665</c:v>
                </c:pt>
                <c:pt idx="11">
                  <c:v>8</c:v>
                </c:pt>
                <c:pt idx="12">
                  <c:v>1</c:v>
                </c:pt>
                <c:pt idx="13">
                  <c:v>401</c:v>
                </c:pt>
                <c:pt idx="14">
                  <c:v>446</c:v>
                </c:pt>
                <c:pt idx="16">
                  <c:v>475</c:v>
                </c:pt>
                <c:pt idx="17">
                  <c:v>17</c:v>
                </c:pt>
                <c:pt idx="18">
                  <c:v>1079</c:v>
                </c:pt>
                <c:pt idx="19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5E-4DB5-B8B3-7F300A6B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3303871"/>
        <c:axId val="613315519"/>
      </c:barChart>
      <c:catAx>
        <c:axId val="613303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3315519"/>
        <c:crosses val="autoZero"/>
        <c:auto val="1"/>
        <c:lblAlgn val="ctr"/>
        <c:lblOffset val="100"/>
        <c:noMultiLvlLbl val="0"/>
      </c:catAx>
      <c:valAx>
        <c:axId val="613315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3303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671364005737547"/>
          <c:y val="0.90799861483443989"/>
          <c:w val="0.40987713592178887"/>
          <c:h val="6.7510291631346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1B64-4804-8208-08E2A791A352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1B64-4804-8208-08E2A791A352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1B64-4804-8208-08E2A791A3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ENE!$C$32:$E$32</c:f>
              <c:strCache>
                <c:ptCount val="3"/>
                <c:pt idx="0">
                  <c:v>LED</c:v>
                </c:pt>
                <c:pt idx="1">
                  <c:v>Mh</c:v>
                </c:pt>
                <c:pt idx="2">
                  <c:v>Na</c:v>
                </c:pt>
              </c:strCache>
            </c:strRef>
          </c:cat>
          <c:val>
            <c:numRef>
              <c:f>ENE!$C$33:$E$33</c:f>
              <c:numCache>
                <c:formatCode>General</c:formatCode>
                <c:ptCount val="3"/>
                <c:pt idx="0">
                  <c:v>239373</c:v>
                </c:pt>
                <c:pt idx="1">
                  <c:v>106819</c:v>
                </c:pt>
                <c:pt idx="2">
                  <c:v>14121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B64-4804-8208-08E2A791A35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F0E2-4205-BBF0-5B7DB88085B6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F0E2-4205-BBF0-5B7DB88085B6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F0E2-4205-BBF0-5B7DB88085B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OCT!$C$32:$E$32</c:f>
              <c:strCache>
                <c:ptCount val="3"/>
                <c:pt idx="0">
                  <c:v>LED</c:v>
                </c:pt>
                <c:pt idx="1">
                  <c:v>Mh</c:v>
                </c:pt>
                <c:pt idx="2">
                  <c:v>Na</c:v>
                </c:pt>
              </c:strCache>
            </c:strRef>
          </c:cat>
          <c:val>
            <c:numRef>
              <c:f>OCT!$C$33:$E$33</c:f>
              <c:numCache>
                <c:formatCode>General</c:formatCode>
                <c:ptCount val="3"/>
                <c:pt idx="0">
                  <c:v>250958</c:v>
                </c:pt>
                <c:pt idx="1">
                  <c:v>102512</c:v>
                </c:pt>
                <c:pt idx="2">
                  <c:v>7309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0E2-4205-BBF0-5B7DB88085B6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Consolidado Infraestructura AP Enel-Codensa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NOV!$C$3</c:f>
              <c:strCache>
                <c:ptCount val="1"/>
                <c:pt idx="0">
                  <c:v>LED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5"/>
              </a:solidFill>
              <a:prstDash val="solid"/>
              <a:miter lim="800000"/>
            </a:ln>
            <a:effectLst/>
          </c:spPr>
          <c:invertIfNegative val="0"/>
          <c:cat>
            <c:strRef>
              <c:f>NOV!$B$4:$B$23</c:f>
              <c:strCache>
                <c:ptCount val="20"/>
                <c:pt idx="0">
                  <c:v>Antonio Nariño</c:v>
                </c:pt>
                <c:pt idx="1">
                  <c:v>Barrios Unidos</c:v>
                </c:pt>
                <c:pt idx="2">
                  <c:v>Bosa</c:v>
                </c:pt>
                <c:pt idx="3">
                  <c:v>Chapinero</c:v>
                </c:pt>
                <c:pt idx="4">
                  <c:v>Ciudad Bolívar</c:v>
                </c:pt>
                <c:pt idx="5">
                  <c:v>Engativá</c:v>
                </c:pt>
                <c:pt idx="6">
                  <c:v>Fontibón</c:v>
                </c:pt>
                <c:pt idx="7">
                  <c:v>Kennedy</c:v>
                </c:pt>
                <c:pt idx="8">
                  <c:v>La Candelaria</c:v>
                </c:pt>
                <c:pt idx="9">
                  <c:v>Los Mártires</c:v>
                </c:pt>
                <c:pt idx="10">
                  <c:v>Puente Aranda</c:v>
                </c:pt>
                <c:pt idx="11">
                  <c:v>Rafael Uribe</c:v>
                </c:pt>
                <c:pt idx="12">
                  <c:v>San Cristóbal</c:v>
                </c:pt>
                <c:pt idx="13">
                  <c:v>Santa Fe</c:v>
                </c:pt>
                <c:pt idx="14">
                  <c:v>Suba</c:v>
                </c:pt>
                <c:pt idx="15">
                  <c:v>Sumapaz</c:v>
                </c:pt>
                <c:pt idx="16">
                  <c:v>Teusaquillo</c:v>
                </c:pt>
                <c:pt idx="17">
                  <c:v>Tunjuelito</c:v>
                </c:pt>
                <c:pt idx="18">
                  <c:v>Usaquén</c:v>
                </c:pt>
                <c:pt idx="19">
                  <c:v>Usme</c:v>
                </c:pt>
              </c:strCache>
            </c:strRef>
          </c:cat>
          <c:val>
            <c:numRef>
              <c:f>NOV!$C$4:$C$23</c:f>
              <c:numCache>
                <c:formatCode>General</c:formatCode>
                <c:ptCount val="20"/>
                <c:pt idx="0">
                  <c:v>5315</c:v>
                </c:pt>
                <c:pt idx="1">
                  <c:v>3192</c:v>
                </c:pt>
                <c:pt idx="2">
                  <c:v>20979</c:v>
                </c:pt>
                <c:pt idx="3">
                  <c:v>4766</c:v>
                </c:pt>
                <c:pt idx="4">
                  <c:v>25140</c:v>
                </c:pt>
                <c:pt idx="5">
                  <c:v>29921</c:v>
                </c:pt>
                <c:pt idx="6">
                  <c:v>13323</c:v>
                </c:pt>
                <c:pt idx="7">
                  <c:v>36857</c:v>
                </c:pt>
                <c:pt idx="8">
                  <c:v>578</c:v>
                </c:pt>
                <c:pt idx="9">
                  <c:v>2223</c:v>
                </c:pt>
                <c:pt idx="10">
                  <c:v>16334</c:v>
                </c:pt>
                <c:pt idx="11">
                  <c:v>15764</c:v>
                </c:pt>
                <c:pt idx="12">
                  <c:v>17225</c:v>
                </c:pt>
                <c:pt idx="13">
                  <c:v>3160</c:v>
                </c:pt>
                <c:pt idx="14">
                  <c:v>8566</c:v>
                </c:pt>
                <c:pt idx="15">
                  <c:v>99</c:v>
                </c:pt>
                <c:pt idx="16">
                  <c:v>5828</c:v>
                </c:pt>
                <c:pt idx="17">
                  <c:v>1585</c:v>
                </c:pt>
                <c:pt idx="18">
                  <c:v>21594</c:v>
                </c:pt>
                <c:pt idx="19">
                  <c:v>15860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CE-4A4B-895D-F0BDA912803A}"/>
            </c:ext>
          </c:extLst>
        </c:ser>
        <c:ser>
          <c:idx val="1"/>
          <c:order val="1"/>
          <c:tx>
            <c:strRef>
              <c:f>NOV!$D$3</c:f>
              <c:strCache>
                <c:ptCount val="1"/>
                <c:pt idx="0">
                  <c:v>Mh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6"/>
              </a:solidFill>
              <a:prstDash val="solid"/>
              <a:miter lim="800000"/>
            </a:ln>
            <a:effectLst/>
          </c:spPr>
          <c:invertIfNegative val="0"/>
          <c:cat>
            <c:strRef>
              <c:f>NOV!$B$4:$B$23</c:f>
              <c:strCache>
                <c:ptCount val="20"/>
                <c:pt idx="0">
                  <c:v>Antonio Nariño</c:v>
                </c:pt>
                <c:pt idx="1">
                  <c:v>Barrios Unidos</c:v>
                </c:pt>
                <c:pt idx="2">
                  <c:v>Bosa</c:v>
                </c:pt>
                <c:pt idx="3">
                  <c:v>Chapinero</c:v>
                </c:pt>
                <c:pt idx="4">
                  <c:v>Ciudad Bolívar</c:v>
                </c:pt>
                <c:pt idx="5">
                  <c:v>Engativá</c:v>
                </c:pt>
                <c:pt idx="6">
                  <c:v>Fontibón</c:v>
                </c:pt>
                <c:pt idx="7">
                  <c:v>Kennedy</c:v>
                </c:pt>
                <c:pt idx="8">
                  <c:v>La Candelaria</c:v>
                </c:pt>
                <c:pt idx="9">
                  <c:v>Los Mártires</c:v>
                </c:pt>
                <c:pt idx="10">
                  <c:v>Puente Aranda</c:v>
                </c:pt>
                <c:pt idx="11">
                  <c:v>Rafael Uribe</c:v>
                </c:pt>
                <c:pt idx="12">
                  <c:v>San Cristóbal</c:v>
                </c:pt>
                <c:pt idx="13">
                  <c:v>Santa Fe</c:v>
                </c:pt>
                <c:pt idx="14">
                  <c:v>Suba</c:v>
                </c:pt>
                <c:pt idx="15">
                  <c:v>Sumapaz</c:v>
                </c:pt>
                <c:pt idx="16">
                  <c:v>Teusaquillo</c:v>
                </c:pt>
                <c:pt idx="17">
                  <c:v>Tunjuelito</c:v>
                </c:pt>
                <c:pt idx="18">
                  <c:v>Usaquén</c:v>
                </c:pt>
                <c:pt idx="19">
                  <c:v>Usme</c:v>
                </c:pt>
              </c:strCache>
            </c:strRef>
          </c:cat>
          <c:val>
            <c:numRef>
              <c:f>NOV!$D$4:$D$23</c:f>
              <c:numCache>
                <c:formatCode>General</c:formatCode>
                <c:ptCount val="20"/>
                <c:pt idx="0">
                  <c:v>487</c:v>
                </c:pt>
                <c:pt idx="1">
                  <c:v>8299</c:v>
                </c:pt>
                <c:pt idx="2">
                  <c:v>1230</c:v>
                </c:pt>
                <c:pt idx="3">
                  <c:v>8035</c:v>
                </c:pt>
                <c:pt idx="4">
                  <c:v>2089</c:v>
                </c:pt>
                <c:pt idx="5">
                  <c:v>5863</c:v>
                </c:pt>
                <c:pt idx="6">
                  <c:v>4102</c:v>
                </c:pt>
                <c:pt idx="7">
                  <c:v>2844</c:v>
                </c:pt>
                <c:pt idx="8">
                  <c:v>1829</c:v>
                </c:pt>
                <c:pt idx="9">
                  <c:v>4885</c:v>
                </c:pt>
                <c:pt idx="10">
                  <c:v>1973</c:v>
                </c:pt>
                <c:pt idx="11">
                  <c:v>775</c:v>
                </c:pt>
                <c:pt idx="12">
                  <c:v>1226</c:v>
                </c:pt>
                <c:pt idx="13">
                  <c:v>5389</c:v>
                </c:pt>
                <c:pt idx="14">
                  <c:v>33366</c:v>
                </c:pt>
                <c:pt idx="15">
                  <c:v>202</c:v>
                </c:pt>
                <c:pt idx="16">
                  <c:v>7931</c:v>
                </c:pt>
                <c:pt idx="17">
                  <c:v>5533</c:v>
                </c:pt>
                <c:pt idx="18">
                  <c:v>3083</c:v>
                </c:pt>
                <c:pt idx="19">
                  <c:v>1547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CE-4A4B-895D-F0BDA912803A}"/>
            </c:ext>
          </c:extLst>
        </c:ser>
        <c:ser>
          <c:idx val="2"/>
          <c:order val="2"/>
          <c:tx>
            <c:strRef>
              <c:f>NOV!$E$3</c:f>
              <c:strCache>
                <c:ptCount val="1"/>
                <c:pt idx="0">
                  <c:v>Na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4"/>
              </a:solidFill>
              <a:prstDash val="solid"/>
              <a:miter lim="800000"/>
            </a:ln>
            <a:effectLst/>
          </c:spPr>
          <c:invertIfNegative val="0"/>
          <c:cat>
            <c:strRef>
              <c:f>NOV!$B$4:$B$23</c:f>
              <c:strCache>
                <c:ptCount val="20"/>
                <c:pt idx="0">
                  <c:v>Antonio Nariño</c:v>
                </c:pt>
                <c:pt idx="1">
                  <c:v>Barrios Unidos</c:v>
                </c:pt>
                <c:pt idx="2">
                  <c:v>Bosa</c:v>
                </c:pt>
                <c:pt idx="3">
                  <c:v>Chapinero</c:v>
                </c:pt>
                <c:pt idx="4">
                  <c:v>Ciudad Bolívar</c:v>
                </c:pt>
                <c:pt idx="5">
                  <c:v>Engativá</c:v>
                </c:pt>
                <c:pt idx="6">
                  <c:v>Fontibón</c:v>
                </c:pt>
                <c:pt idx="7">
                  <c:v>Kennedy</c:v>
                </c:pt>
                <c:pt idx="8">
                  <c:v>La Candelaria</c:v>
                </c:pt>
                <c:pt idx="9">
                  <c:v>Los Mártires</c:v>
                </c:pt>
                <c:pt idx="10">
                  <c:v>Puente Aranda</c:v>
                </c:pt>
                <c:pt idx="11">
                  <c:v>Rafael Uribe</c:v>
                </c:pt>
                <c:pt idx="12">
                  <c:v>San Cristóbal</c:v>
                </c:pt>
                <c:pt idx="13">
                  <c:v>Santa Fe</c:v>
                </c:pt>
                <c:pt idx="14">
                  <c:v>Suba</c:v>
                </c:pt>
                <c:pt idx="15">
                  <c:v>Sumapaz</c:v>
                </c:pt>
                <c:pt idx="16">
                  <c:v>Teusaquillo</c:v>
                </c:pt>
                <c:pt idx="17">
                  <c:v>Tunjuelito</c:v>
                </c:pt>
                <c:pt idx="18">
                  <c:v>Usaquén</c:v>
                </c:pt>
                <c:pt idx="19">
                  <c:v>Usme</c:v>
                </c:pt>
              </c:strCache>
            </c:strRef>
          </c:cat>
          <c:val>
            <c:numRef>
              <c:f>NOV!$E$4:$E$23</c:f>
              <c:numCache>
                <c:formatCode>General</c:formatCode>
                <c:ptCount val="20"/>
                <c:pt idx="1">
                  <c:v>312</c:v>
                </c:pt>
                <c:pt idx="2">
                  <c:v>118</c:v>
                </c:pt>
                <c:pt idx="3">
                  <c:v>512</c:v>
                </c:pt>
                <c:pt idx="4">
                  <c:v>19</c:v>
                </c:pt>
                <c:pt idx="5">
                  <c:v>215</c:v>
                </c:pt>
                <c:pt idx="6">
                  <c:v>455</c:v>
                </c:pt>
                <c:pt idx="7">
                  <c:v>503</c:v>
                </c:pt>
                <c:pt idx="8">
                  <c:v>82</c:v>
                </c:pt>
                <c:pt idx="9">
                  <c:v>54</c:v>
                </c:pt>
                <c:pt idx="10">
                  <c:v>669</c:v>
                </c:pt>
                <c:pt idx="11">
                  <c:v>2</c:v>
                </c:pt>
                <c:pt idx="12">
                  <c:v>1</c:v>
                </c:pt>
                <c:pt idx="13">
                  <c:v>243</c:v>
                </c:pt>
                <c:pt idx="14">
                  <c:v>383</c:v>
                </c:pt>
                <c:pt idx="16">
                  <c:v>463</c:v>
                </c:pt>
                <c:pt idx="17">
                  <c:v>16</c:v>
                </c:pt>
                <c:pt idx="18">
                  <c:v>1052</c:v>
                </c:pt>
                <c:pt idx="19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CE-4A4B-895D-F0BDA9128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3303871"/>
        <c:axId val="613315519"/>
      </c:barChart>
      <c:catAx>
        <c:axId val="613303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3315519"/>
        <c:crosses val="autoZero"/>
        <c:auto val="1"/>
        <c:lblAlgn val="ctr"/>
        <c:lblOffset val="100"/>
        <c:noMultiLvlLbl val="0"/>
      </c:catAx>
      <c:valAx>
        <c:axId val="613315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3303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671364005737547"/>
          <c:y val="0.90799861483443989"/>
          <c:w val="0.40987713592178887"/>
          <c:h val="6.7510291631346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2D89-44E6-BB5A-1BD8E47057D2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2D89-44E6-BB5A-1BD8E47057D2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2D89-44E6-BB5A-1BD8E47057D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NOV!$C$32:$E$32</c:f>
              <c:strCache>
                <c:ptCount val="3"/>
                <c:pt idx="0">
                  <c:v>LED</c:v>
                </c:pt>
                <c:pt idx="1">
                  <c:v>Mh</c:v>
                </c:pt>
                <c:pt idx="2">
                  <c:v>Na</c:v>
                </c:pt>
              </c:strCache>
            </c:strRef>
          </c:cat>
          <c:val>
            <c:numRef>
              <c:f>NOV!$C$33:$E$33</c:f>
              <c:numCache>
                <c:formatCode>General</c:formatCode>
                <c:ptCount val="3"/>
                <c:pt idx="0">
                  <c:v>251606</c:v>
                </c:pt>
                <c:pt idx="1">
                  <c:v>102431</c:v>
                </c:pt>
                <c:pt idx="2">
                  <c:v>6965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D89-44E6-BB5A-1BD8E47057D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Consolidado Infraestructura AP Enel-Codensa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FEB!$C$3</c:f>
              <c:strCache>
                <c:ptCount val="1"/>
                <c:pt idx="0">
                  <c:v>LED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5"/>
              </a:solidFill>
              <a:prstDash val="solid"/>
              <a:miter lim="800000"/>
            </a:ln>
            <a:effectLst/>
          </c:spPr>
          <c:invertIfNegative val="0"/>
          <c:cat>
            <c:strRef>
              <c:f>FEB!$B$4:$B$23</c:f>
              <c:strCache>
                <c:ptCount val="20"/>
                <c:pt idx="0">
                  <c:v>Antonio Nariño</c:v>
                </c:pt>
                <c:pt idx="1">
                  <c:v>Barrios Unidos</c:v>
                </c:pt>
                <c:pt idx="2">
                  <c:v>Bosa</c:v>
                </c:pt>
                <c:pt idx="3">
                  <c:v>Chapinero</c:v>
                </c:pt>
                <c:pt idx="4">
                  <c:v>Ciudad Bolívar</c:v>
                </c:pt>
                <c:pt idx="5">
                  <c:v>Engativá</c:v>
                </c:pt>
                <c:pt idx="6">
                  <c:v>Fontibón</c:v>
                </c:pt>
                <c:pt idx="7">
                  <c:v>Kennedy</c:v>
                </c:pt>
                <c:pt idx="8">
                  <c:v>La Candelaria</c:v>
                </c:pt>
                <c:pt idx="9">
                  <c:v>Los Mártires</c:v>
                </c:pt>
                <c:pt idx="10">
                  <c:v>Puente Aranda</c:v>
                </c:pt>
                <c:pt idx="11">
                  <c:v>Rafael Uribe</c:v>
                </c:pt>
                <c:pt idx="12">
                  <c:v>San Cristóbal</c:v>
                </c:pt>
                <c:pt idx="13">
                  <c:v>Santa Fe</c:v>
                </c:pt>
                <c:pt idx="14">
                  <c:v>Suba</c:v>
                </c:pt>
                <c:pt idx="15">
                  <c:v>Sumapaz</c:v>
                </c:pt>
                <c:pt idx="16">
                  <c:v>Teusaquillo</c:v>
                </c:pt>
                <c:pt idx="17">
                  <c:v>Tunjuelito</c:v>
                </c:pt>
                <c:pt idx="18">
                  <c:v>Usaquén</c:v>
                </c:pt>
                <c:pt idx="19">
                  <c:v>Usme</c:v>
                </c:pt>
              </c:strCache>
            </c:strRef>
          </c:cat>
          <c:val>
            <c:numRef>
              <c:f>FEB!$C$4:$C$23</c:f>
              <c:numCache>
                <c:formatCode>General</c:formatCode>
                <c:ptCount val="20"/>
                <c:pt idx="0">
                  <c:v>5278</c:v>
                </c:pt>
                <c:pt idx="1">
                  <c:v>2643</c:v>
                </c:pt>
                <c:pt idx="2">
                  <c:v>20980</c:v>
                </c:pt>
                <c:pt idx="3">
                  <c:v>4595</c:v>
                </c:pt>
                <c:pt idx="4">
                  <c:v>24743</c:v>
                </c:pt>
                <c:pt idx="5">
                  <c:v>28676</c:v>
                </c:pt>
                <c:pt idx="6">
                  <c:v>12705</c:v>
                </c:pt>
                <c:pt idx="7">
                  <c:v>36205</c:v>
                </c:pt>
                <c:pt idx="8">
                  <c:v>568</c:v>
                </c:pt>
                <c:pt idx="9">
                  <c:v>2086</c:v>
                </c:pt>
                <c:pt idx="10">
                  <c:v>16003</c:v>
                </c:pt>
                <c:pt idx="11">
                  <c:v>15678</c:v>
                </c:pt>
                <c:pt idx="12">
                  <c:v>17014</c:v>
                </c:pt>
                <c:pt idx="13">
                  <c:v>2694</c:v>
                </c:pt>
                <c:pt idx="14">
                  <c:v>7999</c:v>
                </c:pt>
                <c:pt idx="15">
                  <c:v>95</c:v>
                </c:pt>
                <c:pt idx="16">
                  <c:v>5432</c:v>
                </c:pt>
                <c:pt idx="17">
                  <c:v>1330</c:v>
                </c:pt>
                <c:pt idx="18">
                  <c:v>19866</c:v>
                </c:pt>
                <c:pt idx="19">
                  <c:v>15222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B0-4217-B132-FDC9D217DB84}"/>
            </c:ext>
          </c:extLst>
        </c:ser>
        <c:ser>
          <c:idx val="1"/>
          <c:order val="1"/>
          <c:tx>
            <c:strRef>
              <c:f>FEB!$D$3</c:f>
              <c:strCache>
                <c:ptCount val="1"/>
                <c:pt idx="0">
                  <c:v>Mh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6"/>
              </a:solidFill>
              <a:prstDash val="solid"/>
              <a:miter lim="800000"/>
            </a:ln>
            <a:effectLst/>
          </c:spPr>
          <c:invertIfNegative val="0"/>
          <c:cat>
            <c:strRef>
              <c:f>FEB!$B$4:$B$23</c:f>
              <c:strCache>
                <c:ptCount val="20"/>
                <c:pt idx="0">
                  <c:v>Antonio Nariño</c:v>
                </c:pt>
                <c:pt idx="1">
                  <c:v>Barrios Unidos</c:v>
                </c:pt>
                <c:pt idx="2">
                  <c:v>Bosa</c:v>
                </c:pt>
                <c:pt idx="3">
                  <c:v>Chapinero</c:v>
                </c:pt>
                <c:pt idx="4">
                  <c:v>Ciudad Bolívar</c:v>
                </c:pt>
                <c:pt idx="5">
                  <c:v>Engativá</c:v>
                </c:pt>
                <c:pt idx="6">
                  <c:v>Fontibón</c:v>
                </c:pt>
                <c:pt idx="7">
                  <c:v>Kennedy</c:v>
                </c:pt>
                <c:pt idx="8">
                  <c:v>La Candelaria</c:v>
                </c:pt>
                <c:pt idx="9">
                  <c:v>Los Mártires</c:v>
                </c:pt>
                <c:pt idx="10">
                  <c:v>Puente Aranda</c:v>
                </c:pt>
                <c:pt idx="11">
                  <c:v>Rafael Uribe</c:v>
                </c:pt>
                <c:pt idx="12">
                  <c:v>San Cristóbal</c:v>
                </c:pt>
                <c:pt idx="13">
                  <c:v>Santa Fe</c:v>
                </c:pt>
                <c:pt idx="14">
                  <c:v>Suba</c:v>
                </c:pt>
                <c:pt idx="15">
                  <c:v>Sumapaz</c:v>
                </c:pt>
                <c:pt idx="16">
                  <c:v>Teusaquillo</c:v>
                </c:pt>
                <c:pt idx="17">
                  <c:v>Tunjuelito</c:v>
                </c:pt>
                <c:pt idx="18">
                  <c:v>Usaquén</c:v>
                </c:pt>
                <c:pt idx="19">
                  <c:v>Usme</c:v>
                </c:pt>
              </c:strCache>
            </c:strRef>
          </c:cat>
          <c:val>
            <c:numRef>
              <c:f>FEB!$D$4:$D$23</c:f>
              <c:numCache>
                <c:formatCode>General</c:formatCode>
                <c:ptCount val="20"/>
                <c:pt idx="0">
                  <c:v>491</c:v>
                </c:pt>
                <c:pt idx="1">
                  <c:v>8623</c:v>
                </c:pt>
                <c:pt idx="2">
                  <c:v>1322</c:v>
                </c:pt>
                <c:pt idx="3">
                  <c:v>8103</c:v>
                </c:pt>
                <c:pt idx="4">
                  <c:v>2122</c:v>
                </c:pt>
                <c:pt idx="5">
                  <c:v>6371</c:v>
                </c:pt>
                <c:pt idx="6">
                  <c:v>4292</c:v>
                </c:pt>
                <c:pt idx="7">
                  <c:v>3012</c:v>
                </c:pt>
                <c:pt idx="8">
                  <c:v>1832</c:v>
                </c:pt>
                <c:pt idx="9">
                  <c:v>4945</c:v>
                </c:pt>
                <c:pt idx="10">
                  <c:v>2033</c:v>
                </c:pt>
                <c:pt idx="11">
                  <c:v>822</c:v>
                </c:pt>
                <c:pt idx="12">
                  <c:v>1313</c:v>
                </c:pt>
                <c:pt idx="13">
                  <c:v>5442</c:v>
                </c:pt>
                <c:pt idx="14">
                  <c:v>33657</c:v>
                </c:pt>
                <c:pt idx="15">
                  <c:v>202</c:v>
                </c:pt>
                <c:pt idx="16">
                  <c:v>8090</c:v>
                </c:pt>
                <c:pt idx="17">
                  <c:v>5681</c:v>
                </c:pt>
                <c:pt idx="18">
                  <c:v>3736</c:v>
                </c:pt>
                <c:pt idx="19">
                  <c:v>1665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B0-4217-B132-FDC9D217DB84}"/>
            </c:ext>
          </c:extLst>
        </c:ser>
        <c:ser>
          <c:idx val="2"/>
          <c:order val="2"/>
          <c:tx>
            <c:strRef>
              <c:f>FEB!$E$3</c:f>
              <c:strCache>
                <c:ptCount val="1"/>
                <c:pt idx="0">
                  <c:v>Na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4"/>
              </a:solidFill>
              <a:prstDash val="solid"/>
              <a:miter lim="800000"/>
            </a:ln>
            <a:effectLst/>
          </c:spPr>
          <c:invertIfNegative val="0"/>
          <c:cat>
            <c:strRef>
              <c:f>FEB!$B$4:$B$23</c:f>
              <c:strCache>
                <c:ptCount val="20"/>
                <c:pt idx="0">
                  <c:v>Antonio Nariño</c:v>
                </c:pt>
                <c:pt idx="1">
                  <c:v>Barrios Unidos</c:v>
                </c:pt>
                <c:pt idx="2">
                  <c:v>Bosa</c:v>
                </c:pt>
                <c:pt idx="3">
                  <c:v>Chapinero</c:v>
                </c:pt>
                <c:pt idx="4">
                  <c:v>Ciudad Bolívar</c:v>
                </c:pt>
                <c:pt idx="5">
                  <c:v>Engativá</c:v>
                </c:pt>
                <c:pt idx="6">
                  <c:v>Fontibón</c:v>
                </c:pt>
                <c:pt idx="7">
                  <c:v>Kennedy</c:v>
                </c:pt>
                <c:pt idx="8">
                  <c:v>La Candelaria</c:v>
                </c:pt>
                <c:pt idx="9">
                  <c:v>Los Mártires</c:v>
                </c:pt>
                <c:pt idx="10">
                  <c:v>Puente Aranda</c:v>
                </c:pt>
                <c:pt idx="11">
                  <c:v>Rafael Uribe</c:v>
                </c:pt>
                <c:pt idx="12">
                  <c:v>San Cristóbal</c:v>
                </c:pt>
                <c:pt idx="13">
                  <c:v>Santa Fe</c:v>
                </c:pt>
                <c:pt idx="14">
                  <c:v>Suba</c:v>
                </c:pt>
                <c:pt idx="15">
                  <c:v>Sumapaz</c:v>
                </c:pt>
                <c:pt idx="16">
                  <c:v>Teusaquillo</c:v>
                </c:pt>
                <c:pt idx="17">
                  <c:v>Tunjuelito</c:v>
                </c:pt>
                <c:pt idx="18">
                  <c:v>Usaquén</c:v>
                </c:pt>
                <c:pt idx="19">
                  <c:v>Usme</c:v>
                </c:pt>
              </c:strCache>
            </c:strRef>
          </c:cat>
          <c:val>
            <c:numRef>
              <c:f>FEB!$E$4:$E$23</c:f>
              <c:numCache>
                <c:formatCode>General</c:formatCode>
                <c:ptCount val="20"/>
                <c:pt idx="0">
                  <c:v>3</c:v>
                </c:pt>
                <c:pt idx="1">
                  <c:v>630</c:v>
                </c:pt>
                <c:pt idx="2">
                  <c:v>183</c:v>
                </c:pt>
                <c:pt idx="3">
                  <c:v>723</c:v>
                </c:pt>
                <c:pt idx="4">
                  <c:v>249</c:v>
                </c:pt>
                <c:pt idx="5">
                  <c:v>964</c:v>
                </c:pt>
                <c:pt idx="6">
                  <c:v>741</c:v>
                </c:pt>
                <c:pt idx="7">
                  <c:v>816</c:v>
                </c:pt>
                <c:pt idx="8">
                  <c:v>107</c:v>
                </c:pt>
                <c:pt idx="9">
                  <c:v>220</c:v>
                </c:pt>
                <c:pt idx="10">
                  <c:v>947</c:v>
                </c:pt>
                <c:pt idx="11">
                  <c:v>46</c:v>
                </c:pt>
                <c:pt idx="12">
                  <c:v>32</c:v>
                </c:pt>
                <c:pt idx="13">
                  <c:v>687</c:v>
                </c:pt>
                <c:pt idx="14">
                  <c:v>619</c:v>
                </c:pt>
                <c:pt idx="16">
                  <c:v>992</c:v>
                </c:pt>
                <c:pt idx="17">
                  <c:v>85</c:v>
                </c:pt>
                <c:pt idx="18">
                  <c:v>2040</c:v>
                </c:pt>
                <c:pt idx="19">
                  <c:v>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B0-4217-B132-FDC9D217D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3303871"/>
        <c:axId val="613315519"/>
      </c:barChart>
      <c:catAx>
        <c:axId val="613303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3315519"/>
        <c:crosses val="autoZero"/>
        <c:auto val="1"/>
        <c:lblAlgn val="ctr"/>
        <c:lblOffset val="100"/>
        <c:noMultiLvlLbl val="0"/>
      </c:catAx>
      <c:valAx>
        <c:axId val="613315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3303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671364005737547"/>
          <c:y val="0.90799861483443989"/>
          <c:w val="0.40987713592178887"/>
          <c:h val="6.7510291631346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4AFB-41AD-91DD-9B93DFC311E0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4AFB-41AD-91DD-9B93DFC311E0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4AFB-41AD-91DD-9B93DFC311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FEB!$C$32:$E$32</c:f>
              <c:strCache>
                <c:ptCount val="3"/>
                <c:pt idx="0">
                  <c:v>LED</c:v>
                </c:pt>
                <c:pt idx="1">
                  <c:v>Mh</c:v>
                </c:pt>
                <c:pt idx="2">
                  <c:v>Na</c:v>
                </c:pt>
              </c:strCache>
            </c:strRef>
          </c:cat>
          <c:val>
            <c:numRef>
              <c:f>FEB!$C$33:$E$33</c:f>
              <c:numCache>
                <c:formatCode>General</c:formatCode>
                <c:ptCount val="3"/>
                <c:pt idx="0">
                  <c:v>242572</c:v>
                </c:pt>
                <c:pt idx="1">
                  <c:v>105441</c:v>
                </c:pt>
                <c:pt idx="2">
                  <c:v>12302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FB-41AD-91DD-9B93DFC311E0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Consolidado Infraestructura AP Enel-Codensa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MAR!$C$3</c:f>
              <c:strCache>
                <c:ptCount val="1"/>
                <c:pt idx="0">
                  <c:v>LED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5"/>
              </a:solidFill>
              <a:prstDash val="solid"/>
              <a:miter lim="800000"/>
            </a:ln>
            <a:effectLst/>
          </c:spPr>
          <c:invertIfNegative val="0"/>
          <c:cat>
            <c:strRef>
              <c:f>MAR!$B$4:$B$23</c:f>
              <c:strCache>
                <c:ptCount val="20"/>
                <c:pt idx="0">
                  <c:v>Antonio Nariño</c:v>
                </c:pt>
                <c:pt idx="1">
                  <c:v>Barrios Unidos</c:v>
                </c:pt>
                <c:pt idx="2">
                  <c:v>Bosa</c:v>
                </c:pt>
                <c:pt idx="3">
                  <c:v>Chapinero</c:v>
                </c:pt>
                <c:pt idx="4">
                  <c:v>Ciudad Bolívar</c:v>
                </c:pt>
                <c:pt idx="5">
                  <c:v>Engativá</c:v>
                </c:pt>
                <c:pt idx="6">
                  <c:v>Fontibón</c:v>
                </c:pt>
                <c:pt idx="7">
                  <c:v>Kennedy</c:v>
                </c:pt>
                <c:pt idx="8">
                  <c:v>La Candelaria</c:v>
                </c:pt>
                <c:pt idx="9">
                  <c:v>Los Mártires</c:v>
                </c:pt>
                <c:pt idx="10">
                  <c:v>Puente Aranda</c:v>
                </c:pt>
                <c:pt idx="11">
                  <c:v>Rafael Uribe</c:v>
                </c:pt>
                <c:pt idx="12">
                  <c:v>San Cristóbal</c:v>
                </c:pt>
                <c:pt idx="13">
                  <c:v>Santa Fe</c:v>
                </c:pt>
                <c:pt idx="14">
                  <c:v>Suba</c:v>
                </c:pt>
                <c:pt idx="15">
                  <c:v>Sumapaz</c:v>
                </c:pt>
                <c:pt idx="16">
                  <c:v>Teusaquillo</c:v>
                </c:pt>
                <c:pt idx="17">
                  <c:v>Tunjuelito</c:v>
                </c:pt>
                <c:pt idx="18">
                  <c:v>Usaquén</c:v>
                </c:pt>
                <c:pt idx="19">
                  <c:v>Usme</c:v>
                </c:pt>
              </c:strCache>
            </c:strRef>
          </c:cat>
          <c:val>
            <c:numRef>
              <c:f>MAR!$C$4:$C$23</c:f>
              <c:numCache>
                <c:formatCode>General</c:formatCode>
                <c:ptCount val="20"/>
                <c:pt idx="0">
                  <c:v>5281</c:v>
                </c:pt>
                <c:pt idx="1">
                  <c:v>2722</c:v>
                </c:pt>
                <c:pt idx="2">
                  <c:v>21001</c:v>
                </c:pt>
                <c:pt idx="3">
                  <c:v>4606</c:v>
                </c:pt>
                <c:pt idx="4">
                  <c:v>24785</c:v>
                </c:pt>
                <c:pt idx="5">
                  <c:v>29381</c:v>
                </c:pt>
                <c:pt idx="6">
                  <c:v>13063</c:v>
                </c:pt>
                <c:pt idx="7">
                  <c:v>36386</c:v>
                </c:pt>
                <c:pt idx="8">
                  <c:v>569</c:v>
                </c:pt>
                <c:pt idx="9">
                  <c:v>2166</c:v>
                </c:pt>
                <c:pt idx="10">
                  <c:v>16129</c:v>
                </c:pt>
                <c:pt idx="11">
                  <c:v>15685</c:v>
                </c:pt>
                <c:pt idx="12">
                  <c:v>17083</c:v>
                </c:pt>
                <c:pt idx="13">
                  <c:v>2708</c:v>
                </c:pt>
                <c:pt idx="14">
                  <c:v>8078</c:v>
                </c:pt>
                <c:pt idx="15">
                  <c:v>97</c:v>
                </c:pt>
                <c:pt idx="16">
                  <c:v>5571</c:v>
                </c:pt>
                <c:pt idx="17">
                  <c:v>1357</c:v>
                </c:pt>
                <c:pt idx="18">
                  <c:v>20020</c:v>
                </c:pt>
                <c:pt idx="19">
                  <c:v>15379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23-4E7C-A940-3A98D5F74B4B}"/>
            </c:ext>
          </c:extLst>
        </c:ser>
        <c:ser>
          <c:idx val="1"/>
          <c:order val="1"/>
          <c:tx>
            <c:strRef>
              <c:f>MAR!$D$3</c:f>
              <c:strCache>
                <c:ptCount val="1"/>
                <c:pt idx="0">
                  <c:v>Mh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6"/>
              </a:solidFill>
              <a:prstDash val="solid"/>
              <a:miter lim="800000"/>
            </a:ln>
            <a:effectLst/>
          </c:spPr>
          <c:invertIfNegative val="0"/>
          <c:cat>
            <c:strRef>
              <c:f>MAR!$B$4:$B$23</c:f>
              <c:strCache>
                <c:ptCount val="20"/>
                <c:pt idx="0">
                  <c:v>Antonio Nariño</c:v>
                </c:pt>
                <c:pt idx="1">
                  <c:v>Barrios Unidos</c:v>
                </c:pt>
                <c:pt idx="2">
                  <c:v>Bosa</c:v>
                </c:pt>
                <c:pt idx="3">
                  <c:v>Chapinero</c:v>
                </c:pt>
                <c:pt idx="4">
                  <c:v>Ciudad Bolívar</c:v>
                </c:pt>
                <c:pt idx="5">
                  <c:v>Engativá</c:v>
                </c:pt>
                <c:pt idx="6">
                  <c:v>Fontibón</c:v>
                </c:pt>
                <c:pt idx="7">
                  <c:v>Kennedy</c:v>
                </c:pt>
                <c:pt idx="8">
                  <c:v>La Candelaria</c:v>
                </c:pt>
                <c:pt idx="9">
                  <c:v>Los Mártires</c:v>
                </c:pt>
                <c:pt idx="10">
                  <c:v>Puente Aranda</c:v>
                </c:pt>
                <c:pt idx="11">
                  <c:v>Rafael Uribe</c:v>
                </c:pt>
                <c:pt idx="12">
                  <c:v>San Cristóbal</c:v>
                </c:pt>
                <c:pt idx="13">
                  <c:v>Santa Fe</c:v>
                </c:pt>
                <c:pt idx="14">
                  <c:v>Suba</c:v>
                </c:pt>
                <c:pt idx="15">
                  <c:v>Sumapaz</c:v>
                </c:pt>
                <c:pt idx="16">
                  <c:v>Teusaquillo</c:v>
                </c:pt>
                <c:pt idx="17">
                  <c:v>Tunjuelito</c:v>
                </c:pt>
                <c:pt idx="18">
                  <c:v>Usaquén</c:v>
                </c:pt>
                <c:pt idx="19">
                  <c:v>Usme</c:v>
                </c:pt>
              </c:strCache>
            </c:strRef>
          </c:cat>
          <c:val>
            <c:numRef>
              <c:f>MAR!$D$4:$D$23</c:f>
              <c:numCache>
                <c:formatCode>General</c:formatCode>
                <c:ptCount val="20"/>
                <c:pt idx="0">
                  <c:v>489</c:v>
                </c:pt>
                <c:pt idx="1">
                  <c:v>8566</c:v>
                </c:pt>
                <c:pt idx="2">
                  <c:v>1308</c:v>
                </c:pt>
                <c:pt idx="3">
                  <c:v>8102</c:v>
                </c:pt>
                <c:pt idx="4">
                  <c:v>2103</c:v>
                </c:pt>
                <c:pt idx="5">
                  <c:v>6048</c:v>
                </c:pt>
                <c:pt idx="6">
                  <c:v>4122</c:v>
                </c:pt>
                <c:pt idx="7">
                  <c:v>2980</c:v>
                </c:pt>
                <c:pt idx="8">
                  <c:v>1832</c:v>
                </c:pt>
                <c:pt idx="9">
                  <c:v>4904</c:v>
                </c:pt>
                <c:pt idx="10">
                  <c:v>2018</c:v>
                </c:pt>
                <c:pt idx="11">
                  <c:v>813</c:v>
                </c:pt>
                <c:pt idx="12">
                  <c:v>1265</c:v>
                </c:pt>
                <c:pt idx="13">
                  <c:v>5432</c:v>
                </c:pt>
                <c:pt idx="14">
                  <c:v>33597</c:v>
                </c:pt>
                <c:pt idx="15">
                  <c:v>202</c:v>
                </c:pt>
                <c:pt idx="16">
                  <c:v>8063</c:v>
                </c:pt>
                <c:pt idx="17">
                  <c:v>5654</c:v>
                </c:pt>
                <c:pt idx="18">
                  <c:v>3724</c:v>
                </c:pt>
                <c:pt idx="19">
                  <c:v>1593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23-4E7C-A940-3A98D5F74B4B}"/>
            </c:ext>
          </c:extLst>
        </c:ser>
        <c:ser>
          <c:idx val="2"/>
          <c:order val="2"/>
          <c:tx>
            <c:strRef>
              <c:f>MAR!$E$3</c:f>
              <c:strCache>
                <c:ptCount val="1"/>
                <c:pt idx="0">
                  <c:v>Na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4"/>
              </a:solidFill>
              <a:prstDash val="solid"/>
              <a:miter lim="800000"/>
            </a:ln>
            <a:effectLst/>
          </c:spPr>
          <c:invertIfNegative val="0"/>
          <c:cat>
            <c:strRef>
              <c:f>MAR!$B$4:$B$23</c:f>
              <c:strCache>
                <c:ptCount val="20"/>
                <c:pt idx="0">
                  <c:v>Antonio Nariño</c:v>
                </c:pt>
                <c:pt idx="1">
                  <c:v>Barrios Unidos</c:v>
                </c:pt>
                <c:pt idx="2">
                  <c:v>Bosa</c:v>
                </c:pt>
                <c:pt idx="3">
                  <c:v>Chapinero</c:v>
                </c:pt>
                <c:pt idx="4">
                  <c:v>Ciudad Bolívar</c:v>
                </c:pt>
                <c:pt idx="5">
                  <c:v>Engativá</c:v>
                </c:pt>
                <c:pt idx="6">
                  <c:v>Fontibón</c:v>
                </c:pt>
                <c:pt idx="7">
                  <c:v>Kennedy</c:v>
                </c:pt>
                <c:pt idx="8">
                  <c:v>La Candelaria</c:v>
                </c:pt>
                <c:pt idx="9">
                  <c:v>Los Mártires</c:v>
                </c:pt>
                <c:pt idx="10">
                  <c:v>Puente Aranda</c:v>
                </c:pt>
                <c:pt idx="11">
                  <c:v>Rafael Uribe</c:v>
                </c:pt>
                <c:pt idx="12">
                  <c:v>San Cristóbal</c:v>
                </c:pt>
                <c:pt idx="13">
                  <c:v>Santa Fe</c:v>
                </c:pt>
                <c:pt idx="14">
                  <c:v>Suba</c:v>
                </c:pt>
                <c:pt idx="15">
                  <c:v>Sumapaz</c:v>
                </c:pt>
                <c:pt idx="16">
                  <c:v>Teusaquillo</c:v>
                </c:pt>
                <c:pt idx="17">
                  <c:v>Tunjuelito</c:v>
                </c:pt>
                <c:pt idx="18">
                  <c:v>Usaquén</c:v>
                </c:pt>
                <c:pt idx="19">
                  <c:v>Usme</c:v>
                </c:pt>
              </c:strCache>
            </c:strRef>
          </c:cat>
          <c:val>
            <c:numRef>
              <c:f>MAR!$E$4:$E$23</c:f>
              <c:numCache>
                <c:formatCode>General</c:formatCode>
                <c:ptCount val="20"/>
                <c:pt idx="0">
                  <c:v>3</c:v>
                </c:pt>
                <c:pt idx="1">
                  <c:v>607</c:v>
                </c:pt>
                <c:pt idx="2">
                  <c:v>167</c:v>
                </c:pt>
                <c:pt idx="3">
                  <c:v>721</c:v>
                </c:pt>
                <c:pt idx="4">
                  <c:v>208</c:v>
                </c:pt>
                <c:pt idx="5">
                  <c:v>551</c:v>
                </c:pt>
                <c:pt idx="6">
                  <c:v>618</c:v>
                </c:pt>
                <c:pt idx="7">
                  <c:v>659</c:v>
                </c:pt>
                <c:pt idx="8">
                  <c:v>105</c:v>
                </c:pt>
                <c:pt idx="9">
                  <c:v>180</c:v>
                </c:pt>
                <c:pt idx="10">
                  <c:v>835</c:v>
                </c:pt>
                <c:pt idx="11">
                  <c:v>24</c:v>
                </c:pt>
                <c:pt idx="12">
                  <c:v>12</c:v>
                </c:pt>
                <c:pt idx="13">
                  <c:v>682</c:v>
                </c:pt>
                <c:pt idx="14">
                  <c:v>588</c:v>
                </c:pt>
                <c:pt idx="16">
                  <c:v>923</c:v>
                </c:pt>
                <c:pt idx="17">
                  <c:v>81</c:v>
                </c:pt>
                <c:pt idx="18">
                  <c:v>1919</c:v>
                </c:pt>
                <c:pt idx="19">
                  <c:v>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23-4E7C-A940-3A98D5F74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3303871"/>
        <c:axId val="613315519"/>
      </c:barChart>
      <c:catAx>
        <c:axId val="613303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3315519"/>
        <c:crosses val="autoZero"/>
        <c:auto val="1"/>
        <c:lblAlgn val="ctr"/>
        <c:lblOffset val="100"/>
        <c:noMultiLvlLbl val="0"/>
      </c:catAx>
      <c:valAx>
        <c:axId val="613315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3303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671364005737547"/>
          <c:y val="0.90799861483443989"/>
          <c:w val="0.40987713592178887"/>
          <c:h val="6.7510291631346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7814-4877-BB32-CE36DAD69FEA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7814-4877-BB32-CE36DAD69FEA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7814-4877-BB32-CE36DAD69F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MAR!$C$32:$E$32</c:f>
              <c:strCache>
                <c:ptCount val="3"/>
                <c:pt idx="0">
                  <c:v>LED</c:v>
                </c:pt>
                <c:pt idx="1">
                  <c:v>Mh</c:v>
                </c:pt>
                <c:pt idx="2">
                  <c:v>Na</c:v>
                </c:pt>
              </c:strCache>
            </c:strRef>
          </c:cat>
          <c:val>
            <c:numRef>
              <c:f>MAR!$C$33:$E$33</c:f>
              <c:numCache>
                <c:formatCode>General</c:formatCode>
                <c:ptCount val="3"/>
                <c:pt idx="0">
                  <c:v>244850</c:v>
                </c:pt>
                <c:pt idx="1">
                  <c:v>104500</c:v>
                </c:pt>
                <c:pt idx="2">
                  <c:v>10952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814-4877-BB32-CE36DAD69FEA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Consolidado Infraestructura AP Enel-Codensa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ABR!$C$3</c:f>
              <c:strCache>
                <c:ptCount val="1"/>
                <c:pt idx="0">
                  <c:v>LED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5"/>
              </a:solidFill>
              <a:prstDash val="solid"/>
              <a:miter lim="800000"/>
            </a:ln>
            <a:effectLst/>
          </c:spPr>
          <c:invertIfNegative val="0"/>
          <c:cat>
            <c:strRef>
              <c:f>ABR!$B$4:$B$23</c:f>
              <c:strCache>
                <c:ptCount val="20"/>
                <c:pt idx="0">
                  <c:v>Antonio Nariño</c:v>
                </c:pt>
                <c:pt idx="1">
                  <c:v>Barrios Unidos</c:v>
                </c:pt>
                <c:pt idx="2">
                  <c:v>Bosa</c:v>
                </c:pt>
                <c:pt idx="3">
                  <c:v>Chapinero</c:v>
                </c:pt>
                <c:pt idx="4">
                  <c:v>Ciudad Bolívar</c:v>
                </c:pt>
                <c:pt idx="5">
                  <c:v>Engativá</c:v>
                </c:pt>
                <c:pt idx="6">
                  <c:v>Fontibón</c:v>
                </c:pt>
                <c:pt idx="7">
                  <c:v>Kennedy</c:v>
                </c:pt>
                <c:pt idx="8">
                  <c:v>La Candelaria</c:v>
                </c:pt>
                <c:pt idx="9">
                  <c:v>Los Mártires</c:v>
                </c:pt>
                <c:pt idx="10">
                  <c:v>Puente Aranda</c:v>
                </c:pt>
                <c:pt idx="11">
                  <c:v>Rafael Uribe</c:v>
                </c:pt>
                <c:pt idx="12">
                  <c:v>San Cristóbal</c:v>
                </c:pt>
                <c:pt idx="13">
                  <c:v>Santa Fe</c:v>
                </c:pt>
                <c:pt idx="14">
                  <c:v>Suba</c:v>
                </c:pt>
                <c:pt idx="15">
                  <c:v>Sumapaz</c:v>
                </c:pt>
                <c:pt idx="16">
                  <c:v>Teusaquillo</c:v>
                </c:pt>
                <c:pt idx="17">
                  <c:v>Tunjuelito</c:v>
                </c:pt>
                <c:pt idx="18">
                  <c:v>Usaquén</c:v>
                </c:pt>
                <c:pt idx="19">
                  <c:v>Usme</c:v>
                </c:pt>
              </c:strCache>
            </c:strRef>
          </c:cat>
          <c:val>
            <c:numRef>
              <c:f>ABR!$C$4:$C$23</c:f>
              <c:numCache>
                <c:formatCode>General</c:formatCode>
                <c:ptCount val="20"/>
                <c:pt idx="0">
                  <c:v>5287</c:v>
                </c:pt>
                <c:pt idx="1">
                  <c:v>3136</c:v>
                </c:pt>
                <c:pt idx="2">
                  <c:v>20985</c:v>
                </c:pt>
                <c:pt idx="3">
                  <c:v>4707</c:v>
                </c:pt>
                <c:pt idx="4">
                  <c:v>24898</c:v>
                </c:pt>
                <c:pt idx="5">
                  <c:v>29774</c:v>
                </c:pt>
                <c:pt idx="6">
                  <c:v>13134</c:v>
                </c:pt>
                <c:pt idx="7">
                  <c:v>36421</c:v>
                </c:pt>
                <c:pt idx="8">
                  <c:v>575</c:v>
                </c:pt>
                <c:pt idx="9">
                  <c:v>2178</c:v>
                </c:pt>
                <c:pt idx="10">
                  <c:v>16177</c:v>
                </c:pt>
                <c:pt idx="11">
                  <c:v>15735</c:v>
                </c:pt>
                <c:pt idx="12">
                  <c:v>17105</c:v>
                </c:pt>
                <c:pt idx="13">
                  <c:v>2964</c:v>
                </c:pt>
                <c:pt idx="14">
                  <c:v>8209</c:v>
                </c:pt>
                <c:pt idx="15">
                  <c:v>97</c:v>
                </c:pt>
                <c:pt idx="16">
                  <c:v>5733</c:v>
                </c:pt>
                <c:pt idx="17">
                  <c:v>1491</c:v>
                </c:pt>
                <c:pt idx="18">
                  <c:v>20920</c:v>
                </c:pt>
                <c:pt idx="19">
                  <c:v>15676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92-4E7B-96D2-A4D9FF155F53}"/>
            </c:ext>
          </c:extLst>
        </c:ser>
        <c:ser>
          <c:idx val="1"/>
          <c:order val="1"/>
          <c:tx>
            <c:strRef>
              <c:f>ABR!$D$3</c:f>
              <c:strCache>
                <c:ptCount val="1"/>
                <c:pt idx="0">
                  <c:v>Mh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6"/>
              </a:solidFill>
              <a:prstDash val="solid"/>
              <a:miter lim="800000"/>
            </a:ln>
            <a:effectLst/>
          </c:spPr>
          <c:invertIfNegative val="0"/>
          <c:cat>
            <c:strRef>
              <c:f>ABR!$B$4:$B$23</c:f>
              <c:strCache>
                <c:ptCount val="20"/>
                <c:pt idx="0">
                  <c:v>Antonio Nariño</c:v>
                </c:pt>
                <c:pt idx="1">
                  <c:v>Barrios Unidos</c:v>
                </c:pt>
                <c:pt idx="2">
                  <c:v>Bosa</c:v>
                </c:pt>
                <c:pt idx="3">
                  <c:v>Chapinero</c:v>
                </c:pt>
                <c:pt idx="4">
                  <c:v>Ciudad Bolívar</c:v>
                </c:pt>
                <c:pt idx="5">
                  <c:v>Engativá</c:v>
                </c:pt>
                <c:pt idx="6">
                  <c:v>Fontibón</c:v>
                </c:pt>
                <c:pt idx="7">
                  <c:v>Kennedy</c:v>
                </c:pt>
                <c:pt idx="8">
                  <c:v>La Candelaria</c:v>
                </c:pt>
                <c:pt idx="9">
                  <c:v>Los Mártires</c:v>
                </c:pt>
                <c:pt idx="10">
                  <c:v>Puente Aranda</c:v>
                </c:pt>
                <c:pt idx="11">
                  <c:v>Rafael Uribe</c:v>
                </c:pt>
                <c:pt idx="12">
                  <c:v>San Cristóbal</c:v>
                </c:pt>
                <c:pt idx="13">
                  <c:v>Santa Fe</c:v>
                </c:pt>
                <c:pt idx="14">
                  <c:v>Suba</c:v>
                </c:pt>
                <c:pt idx="15">
                  <c:v>Sumapaz</c:v>
                </c:pt>
                <c:pt idx="16">
                  <c:v>Teusaquillo</c:v>
                </c:pt>
                <c:pt idx="17">
                  <c:v>Tunjuelito</c:v>
                </c:pt>
                <c:pt idx="18">
                  <c:v>Usaquén</c:v>
                </c:pt>
                <c:pt idx="19">
                  <c:v>Usme</c:v>
                </c:pt>
              </c:strCache>
            </c:strRef>
          </c:cat>
          <c:val>
            <c:numRef>
              <c:f>ABR!$D$4:$D$23</c:f>
              <c:numCache>
                <c:formatCode>General</c:formatCode>
                <c:ptCount val="20"/>
                <c:pt idx="0">
                  <c:v>488</c:v>
                </c:pt>
                <c:pt idx="1">
                  <c:v>8316</c:v>
                </c:pt>
                <c:pt idx="2">
                  <c:v>1308</c:v>
                </c:pt>
                <c:pt idx="3">
                  <c:v>8078</c:v>
                </c:pt>
                <c:pt idx="4">
                  <c:v>2099</c:v>
                </c:pt>
                <c:pt idx="5">
                  <c:v>5906</c:v>
                </c:pt>
                <c:pt idx="6">
                  <c:v>4104</c:v>
                </c:pt>
                <c:pt idx="7">
                  <c:v>2976</c:v>
                </c:pt>
                <c:pt idx="8">
                  <c:v>1829</c:v>
                </c:pt>
                <c:pt idx="9">
                  <c:v>4900</c:v>
                </c:pt>
                <c:pt idx="10">
                  <c:v>1999</c:v>
                </c:pt>
                <c:pt idx="11">
                  <c:v>812</c:v>
                </c:pt>
                <c:pt idx="12">
                  <c:v>1234</c:v>
                </c:pt>
                <c:pt idx="13">
                  <c:v>5396</c:v>
                </c:pt>
                <c:pt idx="14">
                  <c:v>33529</c:v>
                </c:pt>
                <c:pt idx="15">
                  <c:v>202</c:v>
                </c:pt>
                <c:pt idx="16">
                  <c:v>8042</c:v>
                </c:pt>
                <c:pt idx="17">
                  <c:v>5555</c:v>
                </c:pt>
                <c:pt idx="18">
                  <c:v>3448</c:v>
                </c:pt>
                <c:pt idx="19">
                  <c:v>1566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92-4E7B-96D2-A4D9FF155F53}"/>
            </c:ext>
          </c:extLst>
        </c:ser>
        <c:ser>
          <c:idx val="2"/>
          <c:order val="2"/>
          <c:tx>
            <c:strRef>
              <c:f>ABR!$E$3</c:f>
              <c:strCache>
                <c:ptCount val="1"/>
                <c:pt idx="0">
                  <c:v>Na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4"/>
              </a:solidFill>
              <a:prstDash val="solid"/>
              <a:miter lim="800000"/>
            </a:ln>
            <a:effectLst/>
          </c:spPr>
          <c:invertIfNegative val="0"/>
          <c:cat>
            <c:strRef>
              <c:f>ABR!$B$4:$B$23</c:f>
              <c:strCache>
                <c:ptCount val="20"/>
                <c:pt idx="0">
                  <c:v>Antonio Nariño</c:v>
                </c:pt>
                <c:pt idx="1">
                  <c:v>Barrios Unidos</c:v>
                </c:pt>
                <c:pt idx="2">
                  <c:v>Bosa</c:v>
                </c:pt>
                <c:pt idx="3">
                  <c:v>Chapinero</c:v>
                </c:pt>
                <c:pt idx="4">
                  <c:v>Ciudad Bolívar</c:v>
                </c:pt>
                <c:pt idx="5">
                  <c:v>Engativá</c:v>
                </c:pt>
                <c:pt idx="6">
                  <c:v>Fontibón</c:v>
                </c:pt>
                <c:pt idx="7">
                  <c:v>Kennedy</c:v>
                </c:pt>
                <c:pt idx="8">
                  <c:v>La Candelaria</c:v>
                </c:pt>
                <c:pt idx="9">
                  <c:v>Los Mártires</c:v>
                </c:pt>
                <c:pt idx="10">
                  <c:v>Puente Aranda</c:v>
                </c:pt>
                <c:pt idx="11">
                  <c:v>Rafael Uribe</c:v>
                </c:pt>
                <c:pt idx="12">
                  <c:v>San Cristóbal</c:v>
                </c:pt>
                <c:pt idx="13">
                  <c:v>Santa Fe</c:v>
                </c:pt>
                <c:pt idx="14">
                  <c:v>Suba</c:v>
                </c:pt>
                <c:pt idx="15">
                  <c:v>Sumapaz</c:v>
                </c:pt>
                <c:pt idx="16">
                  <c:v>Teusaquillo</c:v>
                </c:pt>
                <c:pt idx="17">
                  <c:v>Tunjuelito</c:v>
                </c:pt>
                <c:pt idx="18">
                  <c:v>Usaquén</c:v>
                </c:pt>
                <c:pt idx="19">
                  <c:v>Usme</c:v>
                </c:pt>
              </c:strCache>
            </c:strRef>
          </c:cat>
          <c:val>
            <c:numRef>
              <c:f>ABR!$E$4:$E$23</c:f>
              <c:numCache>
                <c:formatCode>General</c:formatCode>
                <c:ptCount val="20"/>
                <c:pt idx="0">
                  <c:v>3</c:v>
                </c:pt>
                <c:pt idx="1">
                  <c:v>441</c:v>
                </c:pt>
                <c:pt idx="2">
                  <c:v>163</c:v>
                </c:pt>
                <c:pt idx="3">
                  <c:v>652</c:v>
                </c:pt>
                <c:pt idx="4">
                  <c:v>137</c:v>
                </c:pt>
                <c:pt idx="5">
                  <c:v>303</c:v>
                </c:pt>
                <c:pt idx="6">
                  <c:v>540</c:v>
                </c:pt>
                <c:pt idx="7">
                  <c:v>628</c:v>
                </c:pt>
                <c:pt idx="8">
                  <c:v>99</c:v>
                </c:pt>
                <c:pt idx="9">
                  <c:v>173</c:v>
                </c:pt>
                <c:pt idx="10">
                  <c:v>791</c:v>
                </c:pt>
                <c:pt idx="11">
                  <c:v>11</c:v>
                </c:pt>
                <c:pt idx="12">
                  <c:v>1</c:v>
                </c:pt>
                <c:pt idx="13">
                  <c:v>461</c:v>
                </c:pt>
                <c:pt idx="14">
                  <c:v>560</c:v>
                </c:pt>
                <c:pt idx="16">
                  <c:v>653</c:v>
                </c:pt>
                <c:pt idx="17">
                  <c:v>34</c:v>
                </c:pt>
                <c:pt idx="18">
                  <c:v>1306</c:v>
                </c:pt>
                <c:pt idx="19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92-4E7B-96D2-A4D9FF155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3303871"/>
        <c:axId val="613315519"/>
      </c:barChart>
      <c:catAx>
        <c:axId val="613303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3315519"/>
        <c:crosses val="autoZero"/>
        <c:auto val="1"/>
        <c:lblAlgn val="ctr"/>
        <c:lblOffset val="100"/>
        <c:noMultiLvlLbl val="0"/>
      </c:catAx>
      <c:valAx>
        <c:axId val="613315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3303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671364005737547"/>
          <c:y val="0.90799861483443989"/>
          <c:w val="0.40987713592178887"/>
          <c:h val="6.7510291631346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9FD7-44FC-8DE3-C107DDAA8DE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9FD7-44FC-8DE3-C107DDAA8DE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9FD7-44FC-8DE3-C107DDAA8DE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ABR!$C$32:$E$32</c:f>
              <c:strCache>
                <c:ptCount val="3"/>
                <c:pt idx="0">
                  <c:v>LED</c:v>
                </c:pt>
                <c:pt idx="1">
                  <c:v>Mh</c:v>
                </c:pt>
                <c:pt idx="2">
                  <c:v>Na</c:v>
                </c:pt>
              </c:strCache>
            </c:strRef>
          </c:cat>
          <c:val>
            <c:numRef>
              <c:f>ABR!$C$33:$E$33</c:f>
              <c:numCache>
                <c:formatCode>General</c:formatCode>
                <c:ptCount val="3"/>
                <c:pt idx="0">
                  <c:v>247985</c:v>
                </c:pt>
                <c:pt idx="1">
                  <c:v>103472</c:v>
                </c:pt>
                <c:pt idx="2">
                  <c:v>8864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D7-44FC-8DE3-C107DDAA8DE3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Consolidado Infraestructura AP Enel-Codensa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MAY!$C$3</c:f>
              <c:strCache>
                <c:ptCount val="1"/>
                <c:pt idx="0">
                  <c:v>LED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5"/>
              </a:solidFill>
              <a:prstDash val="solid"/>
              <a:miter lim="800000"/>
            </a:ln>
            <a:effectLst/>
          </c:spPr>
          <c:invertIfNegative val="0"/>
          <c:cat>
            <c:strRef>
              <c:f>MAY!$B$4:$B$23</c:f>
              <c:strCache>
                <c:ptCount val="20"/>
                <c:pt idx="0">
                  <c:v>Antonio Nariño</c:v>
                </c:pt>
                <c:pt idx="1">
                  <c:v>Barrios Unidos</c:v>
                </c:pt>
                <c:pt idx="2">
                  <c:v>Bosa</c:v>
                </c:pt>
                <c:pt idx="3">
                  <c:v>Chapinero</c:v>
                </c:pt>
                <c:pt idx="4">
                  <c:v>Ciudad Bolívar</c:v>
                </c:pt>
                <c:pt idx="5">
                  <c:v>Engativá</c:v>
                </c:pt>
                <c:pt idx="6">
                  <c:v>Fontibón</c:v>
                </c:pt>
                <c:pt idx="7">
                  <c:v>Kennedy</c:v>
                </c:pt>
                <c:pt idx="8">
                  <c:v>La Candelaria</c:v>
                </c:pt>
                <c:pt idx="9">
                  <c:v>Los Mártires</c:v>
                </c:pt>
                <c:pt idx="10">
                  <c:v>Puente Aranda</c:v>
                </c:pt>
                <c:pt idx="11">
                  <c:v>Rafael Uribe</c:v>
                </c:pt>
                <c:pt idx="12">
                  <c:v>San Cristóbal</c:v>
                </c:pt>
                <c:pt idx="13">
                  <c:v>Santa Fe</c:v>
                </c:pt>
                <c:pt idx="14">
                  <c:v>Suba</c:v>
                </c:pt>
                <c:pt idx="15">
                  <c:v>Sumapaz</c:v>
                </c:pt>
                <c:pt idx="16">
                  <c:v>Teusaquillo</c:v>
                </c:pt>
                <c:pt idx="17">
                  <c:v>Tunjuelito</c:v>
                </c:pt>
                <c:pt idx="18">
                  <c:v>Usaquén</c:v>
                </c:pt>
                <c:pt idx="19">
                  <c:v>Usme</c:v>
                </c:pt>
              </c:strCache>
            </c:strRef>
          </c:cat>
          <c:val>
            <c:numRef>
              <c:f>MAY!$C$4:$C$23</c:f>
              <c:numCache>
                <c:formatCode>General</c:formatCode>
                <c:ptCount val="20"/>
                <c:pt idx="0">
                  <c:v>5300</c:v>
                </c:pt>
                <c:pt idx="1">
                  <c:v>3161</c:v>
                </c:pt>
                <c:pt idx="2">
                  <c:v>21048</c:v>
                </c:pt>
                <c:pt idx="3">
                  <c:v>4729</c:v>
                </c:pt>
                <c:pt idx="4">
                  <c:v>24938</c:v>
                </c:pt>
                <c:pt idx="5">
                  <c:v>29790</c:v>
                </c:pt>
                <c:pt idx="6">
                  <c:v>13148</c:v>
                </c:pt>
                <c:pt idx="7">
                  <c:v>36500</c:v>
                </c:pt>
                <c:pt idx="8">
                  <c:v>575</c:v>
                </c:pt>
                <c:pt idx="9">
                  <c:v>2201</c:v>
                </c:pt>
                <c:pt idx="10">
                  <c:v>16272</c:v>
                </c:pt>
                <c:pt idx="11">
                  <c:v>15740</c:v>
                </c:pt>
                <c:pt idx="12">
                  <c:v>17107</c:v>
                </c:pt>
                <c:pt idx="13">
                  <c:v>2979</c:v>
                </c:pt>
                <c:pt idx="14">
                  <c:v>8214</c:v>
                </c:pt>
                <c:pt idx="15">
                  <c:v>97</c:v>
                </c:pt>
                <c:pt idx="16">
                  <c:v>5748</c:v>
                </c:pt>
                <c:pt idx="17">
                  <c:v>1525</c:v>
                </c:pt>
                <c:pt idx="18">
                  <c:v>21353</c:v>
                </c:pt>
                <c:pt idx="19">
                  <c:v>15677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0A-4C0C-996E-93E6B2F5736F}"/>
            </c:ext>
          </c:extLst>
        </c:ser>
        <c:ser>
          <c:idx val="1"/>
          <c:order val="1"/>
          <c:tx>
            <c:strRef>
              <c:f>MAY!$D$3</c:f>
              <c:strCache>
                <c:ptCount val="1"/>
                <c:pt idx="0">
                  <c:v>Mh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6"/>
              </a:solidFill>
              <a:prstDash val="solid"/>
              <a:miter lim="800000"/>
            </a:ln>
            <a:effectLst/>
          </c:spPr>
          <c:invertIfNegative val="0"/>
          <c:cat>
            <c:strRef>
              <c:f>MAY!$B$4:$B$23</c:f>
              <c:strCache>
                <c:ptCount val="20"/>
                <c:pt idx="0">
                  <c:v>Antonio Nariño</c:v>
                </c:pt>
                <c:pt idx="1">
                  <c:v>Barrios Unidos</c:v>
                </c:pt>
                <c:pt idx="2">
                  <c:v>Bosa</c:v>
                </c:pt>
                <c:pt idx="3">
                  <c:v>Chapinero</c:v>
                </c:pt>
                <c:pt idx="4">
                  <c:v>Ciudad Bolívar</c:v>
                </c:pt>
                <c:pt idx="5">
                  <c:v>Engativá</c:v>
                </c:pt>
                <c:pt idx="6">
                  <c:v>Fontibón</c:v>
                </c:pt>
                <c:pt idx="7">
                  <c:v>Kennedy</c:v>
                </c:pt>
                <c:pt idx="8">
                  <c:v>La Candelaria</c:v>
                </c:pt>
                <c:pt idx="9">
                  <c:v>Los Mártires</c:v>
                </c:pt>
                <c:pt idx="10">
                  <c:v>Puente Aranda</c:v>
                </c:pt>
                <c:pt idx="11">
                  <c:v>Rafael Uribe</c:v>
                </c:pt>
                <c:pt idx="12">
                  <c:v>San Cristóbal</c:v>
                </c:pt>
                <c:pt idx="13">
                  <c:v>Santa Fe</c:v>
                </c:pt>
                <c:pt idx="14">
                  <c:v>Suba</c:v>
                </c:pt>
                <c:pt idx="15">
                  <c:v>Sumapaz</c:v>
                </c:pt>
                <c:pt idx="16">
                  <c:v>Teusaquillo</c:v>
                </c:pt>
                <c:pt idx="17">
                  <c:v>Tunjuelito</c:v>
                </c:pt>
                <c:pt idx="18">
                  <c:v>Usaquén</c:v>
                </c:pt>
                <c:pt idx="19">
                  <c:v>Usme</c:v>
                </c:pt>
              </c:strCache>
            </c:strRef>
          </c:cat>
          <c:val>
            <c:numRef>
              <c:f>MAY!$D$4:$D$23</c:f>
              <c:numCache>
                <c:formatCode>General</c:formatCode>
                <c:ptCount val="20"/>
                <c:pt idx="0">
                  <c:v>487</c:v>
                </c:pt>
                <c:pt idx="1">
                  <c:v>8312</c:v>
                </c:pt>
                <c:pt idx="2">
                  <c:v>1291</c:v>
                </c:pt>
                <c:pt idx="3">
                  <c:v>8077</c:v>
                </c:pt>
                <c:pt idx="4">
                  <c:v>2091</c:v>
                </c:pt>
                <c:pt idx="5">
                  <c:v>5904</c:v>
                </c:pt>
                <c:pt idx="6">
                  <c:v>4102</c:v>
                </c:pt>
                <c:pt idx="7">
                  <c:v>2924</c:v>
                </c:pt>
                <c:pt idx="8">
                  <c:v>1829</c:v>
                </c:pt>
                <c:pt idx="9">
                  <c:v>4891</c:v>
                </c:pt>
                <c:pt idx="10">
                  <c:v>1971</c:v>
                </c:pt>
                <c:pt idx="11">
                  <c:v>812</c:v>
                </c:pt>
                <c:pt idx="12">
                  <c:v>1234</c:v>
                </c:pt>
                <c:pt idx="13">
                  <c:v>5396</c:v>
                </c:pt>
                <c:pt idx="14">
                  <c:v>33522</c:v>
                </c:pt>
                <c:pt idx="15">
                  <c:v>202</c:v>
                </c:pt>
                <c:pt idx="16">
                  <c:v>8040</c:v>
                </c:pt>
                <c:pt idx="17">
                  <c:v>5543</c:v>
                </c:pt>
                <c:pt idx="18">
                  <c:v>3119</c:v>
                </c:pt>
                <c:pt idx="19">
                  <c:v>1566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0A-4C0C-996E-93E6B2F5736F}"/>
            </c:ext>
          </c:extLst>
        </c:ser>
        <c:ser>
          <c:idx val="2"/>
          <c:order val="2"/>
          <c:tx>
            <c:strRef>
              <c:f>MAY!$E$3</c:f>
              <c:strCache>
                <c:ptCount val="1"/>
                <c:pt idx="0">
                  <c:v>Na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4"/>
              </a:solidFill>
              <a:prstDash val="solid"/>
              <a:miter lim="800000"/>
            </a:ln>
            <a:effectLst/>
          </c:spPr>
          <c:invertIfNegative val="0"/>
          <c:cat>
            <c:strRef>
              <c:f>MAY!$B$4:$B$23</c:f>
              <c:strCache>
                <c:ptCount val="20"/>
                <c:pt idx="0">
                  <c:v>Antonio Nariño</c:v>
                </c:pt>
                <c:pt idx="1">
                  <c:v>Barrios Unidos</c:v>
                </c:pt>
                <c:pt idx="2">
                  <c:v>Bosa</c:v>
                </c:pt>
                <c:pt idx="3">
                  <c:v>Chapinero</c:v>
                </c:pt>
                <c:pt idx="4">
                  <c:v>Ciudad Bolívar</c:v>
                </c:pt>
                <c:pt idx="5">
                  <c:v>Engativá</c:v>
                </c:pt>
                <c:pt idx="6">
                  <c:v>Fontibón</c:v>
                </c:pt>
                <c:pt idx="7">
                  <c:v>Kennedy</c:v>
                </c:pt>
                <c:pt idx="8">
                  <c:v>La Candelaria</c:v>
                </c:pt>
                <c:pt idx="9">
                  <c:v>Los Mártires</c:v>
                </c:pt>
                <c:pt idx="10">
                  <c:v>Puente Aranda</c:v>
                </c:pt>
                <c:pt idx="11">
                  <c:v>Rafael Uribe</c:v>
                </c:pt>
                <c:pt idx="12">
                  <c:v>San Cristóbal</c:v>
                </c:pt>
                <c:pt idx="13">
                  <c:v>Santa Fe</c:v>
                </c:pt>
                <c:pt idx="14">
                  <c:v>Suba</c:v>
                </c:pt>
                <c:pt idx="15">
                  <c:v>Sumapaz</c:v>
                </c:pt>
                <c:pt idx="16">
                  <c:v>Teusaquillo</c:v>
                </c:pt>
                <c:pt idx="17">
                  <c:v>Tunjuelito</c:v>
                </c:pt>
                <c:pt idx="18">
                  <c:v>Usaquén</c:v>
                </c:pt>
                <c:pt idx="19">
                  <c:v>Usme</c:v>
                </c:pt>
              </c:strCache>
            </c:strRef>
          </c:cat>
          <c:val>
            <c:numRef>
              <c:f>MAY!$E$4:$E$23</c:f>
              <c:numCache>
                <c:formatCode>General</c:formatCode>
                <c:ptCount val="20"/>
                <c:pt idx="0">
                  <c:v>1</c:v>
                </c:pt>
                <c:pt idx="1">
                  <c:v>420</c:v>
                </c:pt>
                <c:pt idx="2">
                  <c:v>155</c:v>
                </c:pt>
                <c:pt idx="3">
                  <c:v>641</c:v>
                </c:pt>
                <c:pt idx="4">
                  <c:v>69</c:v>
                </c:pt>
                <c:pt idx="5">
                  <c:v>271</c:v>
                </c:pt>
                <c:pt idx="6">
                  <c:v>505</c:v>
                </c:pt>
                <c:pt idx="7">
                  <c:v>597</c:v>
                </c:pt>
                <c:pt idx="8">
                  <c:v>99</c:v>
                </c:pt>
                <c:pt idx="9">
                  <c:v>163</c:v>
                </c:pt>
                <c:pt idx="10">
                  <c:v>738</c:v>
                </c:pt>
                <c:pt idx="11">
                  <c:v>11</c:v>
                </c:pt>
                <c:pt idx="12">
                  <c:v>1</c:v>
                </c:pt>
                <c:pt idx="13">
                  <c:v>452</c:v>
                </c:pt>
                <c:pt idx="14">
                  <c:v>557</c:v>
                </c:pt>
                <c:pt idx="16">
                  <c:v>624</c:v>
                </c:pt>
                <c:pt idx="17">
                  <c:v>20</c:v>
                </c:pt>
                <c:pt idx="18">
                  <c:v>1218</c:v>
                </c:pt>
                <c:pt idx="19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0A-4C0C-996E-93E6B2F57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3303871"/>
        <c:axId val="613315519"/>
      </c:barChart>
      <c:catAx>
        <c:axId val="613303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3315519"/>
        <c:crosses val="autoZero"/>
        <c:auto val="1"/>
        <c:lblAlgn val="ctr"/>
        <c:lblOffset val="100"/>
        <c:noMultiLvlLbl val="0"/>
      </c:catAx>
      <c:valAx>
        <c:axId val="613315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3303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671364005737547"/>
          <c:y val="0.90799861483443989"/>
          <c:w val="0.40987713592178887"/>
          <c:h val="6.7510291631346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86590</xdr:colOff>
      <xdr:row>0</xdr:row>
      <xdr:rowOff>83126</xdr:rowOff>
    </xdr:from>
    <xdr:to>
      <xdr:col>18</xdr:col>
      <xdr:colOff>602673</xdr:colOff>
      <xdr:row>20</xdr:row>
      <xdr:rowOff>145472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E2AEA29-3078-433D-BF59-2E447D1253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65810</xdr:colOff>
      <xdr:row>21</xdr:row>
      <xdr:rowOff>103909</xdr:rowOff>
    </xdr:from>
    <xdr:to>
      <xdr:col>14</xdr:col>
      <xdr:colOff>689264</xdr:colOff>
      <xdr:row>37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1866210-6BC1-4C06-847A-5640F30BED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86590</xdr:colOff>
      <xdr:row>0</xdr:row>
      <xdr:rowOff>83126</xdr:rowOff>
    </xdr:from>
    <xdr:to>
      <xdr:col>18</xdr:col>
      <xdr:colOff>602673</xdr:colOff>
      <xdr:row>20</xdr:row>
      <xdr:rowOff>145472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0A19BCE-246B-4E29-B8E6-C0E9953080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65810</xdr:colOff>
      <xdr:row>21</xdr:row>
      <xdr:rowOff>103909</xdr:rowOff>
    </xdr:from>
    <xdr:to>
      <xdr:col>14</xdr:col>
      <xdr:colOff>689264</xdr:colOff>
      <xdr:row>37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7B7B5DE-EBA2-4DFF-A4EC-72ADEA5148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86590</xdr:colOff>
      <xdr:row>0</xdr:row>
      <xdr:rowOff>83126</xdr:rowOff>
    </xdr:from>
    <xdr:to>
      <xdr:col>18</xdr:col>
      <xdr:colOff>602673</xdr:colOff>
      <xdr:row>20</xdr:row>
      <xdr:rowOff>145472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EDBAF14-6805-4FFA-8559-C3604963C2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65810</xdr:colOff>
      <xdr:row>21</xdr:row>
      <xdr:rowOff>103909</xdr:rowOff>
    </xdr:from>
    <xdr:to>
      <xdr:col>14</xdr:col>
      <xdr:colOff>689264</xdr:colOff>
      <xdr:row>37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8B48A28-ABF4-4D87-9AFD-10C9C38A46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86590</xdr:colOff>
      <xdr:row>0</xdr:row>
      <xdr:rowOff>83126</xdr:rowOff>
    </xdr:from>
    <xdr:to>
      <xdr:col>18</xdr:col>
      <xdr:colOff>602673</xdr:colOff>
      <xdr:row>20</xdr:row>
      <xdr:rowOff>145472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CBD9592-B6BD-4768-A663-76748DC9B3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65810</xdr:colOff>
      <xdr:row>21</xdr:row>
      <xdr:rowOff>103909</xdr:rowOff>
    </xdr:from>
    <xdr:to>
      <xdr:col>14</xdr:col>
      <xdr:colOff>689264</xdr:colOff>
      <xdr:row>37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118A89C-7680-424D-B051-594429557B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86590</xdr:colOff>
      <xdr:row>0</xdr:row>
      <xdr:rowOff>83126</xdr:rowOff>
    </xdr:from>
    <xdr:to>
      <xdr:col>18</xdr:col>
      <xdr:colOff>602673</xdr:colOff>
      <xdr:row>20</xdr:row>
      <xdr:rowOff>145472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633926E-D8BC-4343-9FBF-FD330943CE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65810</xdr:colOff>
      <xdr:row>21</xdr:row>
      <xdr:rowOff>103909</xdr:rowOff>
    </xdr:from>
    <xdr:to>
      <xdr:col>14</xdr:col>
      <xdr:colOff>689264</xdr:colOff>
      <xdr:row>37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7F0AD94-8087-439A-B091-1E5D0BC519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86590</xdr:colOff>
      <xdr:row>0</xdr:row>
      <xdr:rowOff>83126</xdr:rowOff>
    </xdr:from>
    <xdr:to>
      <xdr:col>18</xdr:col>
      <xdr:colOff>602673</xdr:colOff>
      <xdr:row>20</xdr:row>
      <xdr:rowOff>145472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F6312DF-4CE2-4129-8F6A-2DCDA76EDB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65810</xdr:colOff>
      <xdr:row>21</xdr:row>
      <xdr:rowOff>103909</xdr:rowOff>
    </xdr:from>
    <xdr:to>
      <xdr:col>14</xdr:col>
      <xdr:colOff>689264</xdr:colOff>
      <xdr:row>37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FCA0A90-C501-4C4A-A24B-7465370B25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86590</xdr:colOff>
      <xdr:row>0</xdr:row>
      <xdr:rowOff>83126</xdr:rowOff>
    </xdr:from>
    <xdr:to>
      <xdr:col>18</xdr:col>
      <xdr:colOff>602673</xdr:colOff>
      <xdr:row>20</xdr:row>
      <xdr:rowOff>145472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356E4C3-0453-48A3-93EA-50A7C649E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65810</xdr:colOff>
      <xdr:row>21</xdr:row>
      <xdr:rowOff>103909</xdr:rowOff>
    </xdr:from>
    <xdr:to>
      <xdr:col>14</xdr:col>
      <xdr:colOff>689264</xdr:colOff>
      <xdr:row>37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DC95812-9401-452D-836F-BFD66EFC8B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86590</xdr:colOff>
      <xdr:row>0</xdr:row>
      <xdr:rowOff>83126</xdr:rowOff>
    </xdr:from>
    <xdr:to>
      <xdr:col>18</xdr:col>
      <xdr:colOff>602673</xdr:colOff>
      <xdr:row>20</xdr:row>
      <xdr:rowOff>145472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954138D-385B-4DE3-B2F4-DE4EF32567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65810</xdr:colOff>
      <xdr:row>21</xdr:row>
      <xdr:rowOff>103909</xdr:rowOff>
    </xdr:from>
    <xdr:to>
      <xdr:col>14</xdr:col>
      <xdr:colOff>689264</xdr:colOff>
      <xdr:row>37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78AF3CA-FE27-463C-A2EB-42550F0ED6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86590</xdr:colOff>
      <xdr:row>0</xdr:row>
      <xdr:rowOff>83126</xdr:rowOff>
    </xdr:from>
    <xdr:to>
      <xdr:col>18</xdr:col>
      <xdr:colOff>602673</xdr:colOff>
      <xdr:row>20</xdr:row>
      <xdr:rowOff>145472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1F876AD-7406-4DA8-84EC-AC68AEDE7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65810</xdr:colOff>
      <xdr:row>21</xdr:row>
      <xdr:rowOff>103909</xdr:rowOff>
    </xdr:from>
    <xdr:to>
      <xdr:col>14</xdr:col>
      <xdr:colOff>689264</xdr:colOff>
      <xdr:row>37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FA052D6-C9C0-48AD-ABB2-5CF0E9E9DA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86590</xdr:colOff>
      <xdr:row>0</xdr:row>
      <xdr:rowOff>83126</xdr:rowOff>
    </xdr:from>
    <xdr:to>
      <xdr:col>18</xdr:col>
      <xdr:colOff>602673</xdr:colOff>
      <xdr:row>20</xdr:row>
      <xdr:rowOff>145472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29CB81F-56C8-44B9-BD41-7CA6E3878D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65810</xdr:colOff>
      <xdr:row>21</xdr:row>
      <xdr:rowOff>103909</xdr:rowOff>
    </xdr:from>
    <xdr:to>
      <xdr:col>14</xdr:col>
      <xdr:colOff>689264</xdr:colOff>
      <xdr:row>37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2AE983D-A786-4F5E-B226-2D2DE27665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86590</xdr:colOff>
      <xdr:row>0</xdr:row>
      <xdr:rowOff>83126</xdr:rowOff>
    </xdr:from>
    <xdr:to>
      <xdr:col>18</xdr:col>
      <xdr:colOff>602673</xdr:colOff>
      <xdr:row>20</xdr:row>
      <xdr:rowOff>145472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5E7BA3D-470F-41F4-9C40-EE68D91CC2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65810</xdr:colOff>
      <xdr:row>21</xdr:row>
      <xdr:rowOff>103909</xdr:rowOff>
    </xdr:from>
    <xdr:to>
      <xdr:col>14</xdr:col>
      <xdr:colOff>689264</xdr:colOff>
      <xdr:row>37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5DF065D-415E-47FF-B355-553BEF2CE7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92636-17CB-4BEA-8664-17B5219353DA}">
  <sheetPr codeName="Hoja13"/>
  <dimension ref="B1:I36"/>
  <sheetViews>
    <sheetView showGridLines="0" topLeftCell="A3" zoomScale="110" zoomScaleNormal="110" workbookViewId="0">
      <selection activeCell="P29" sqref="P29"/>
    </sheetView>
  </sheetViews>
  <sheetFormatPr baseColWidth="10" defaultColWidth="11.5703125" defaultRowHeight="14.25" x14ac:dyDescent="0.2"/>
  <cols>
    <col min="1" max="1" width="1.140625" style="6" customWidth="1"/>
    <col min="2" max="2" width="14.85546875" style="6" customWidth="1"/>
    <col min="3" max="3" width="11.5703125" style="6"/>
    <col min="4" max="4" width="15.42578125" style="6" customWidth="1"/>
    <col min="5" max="6" width="11.5703125" style="6"/>
    <col min="7" max="7" width="1.42578125" style="6" customWidth="1"/>
    <col min="8" max="8" width="7.42578125" style="6" customWidth="1"/>
    <col min="9" max="9" width="7" style="6" customWidth="1"/>
    <col min="10" max="16384" width="11.5703125" style="6"/>
  </cols>
  <sheetData>
    <row r="1" spans="2:9" ht="8.4499999999999993" customHeight="1" thickBot="1" x14ac:dyDescent="0.25"/>
    <row r="2" spans="2:9" ht="36.6" customHeight="1" x14ac:dyDescent="0.2">
      <c r="B2" s="44" t="s">
        <v>35</v>
      </c>
      <c r="C2" s="45" t="s">
        <v>4</v>
      </c>
      <c r="D2" s="45" t="s">
        <v>5</v>
      </c>
      <c r="E2" s="45" t="s">
        <v>6</v>
      </c>
      <c r="F2" s="43"/>
      <c r="H2" s="60" t="s">
        <v>29</v>
      </c>
      <c r="I2" s="61"/>
    </row>
    <row r="3" spans="2:9" x14ac:dyDescent="0.2">
      <c r="B3" s="48" t="s">
        <v>3</v>
      </c>
      <c r="C3" s="4" t="s">
        <v>0</v>
      </c>
      <c r="D3" s="4" t="s">
        <v>1</v>
      </c>
      <c r="E3" s="4" t="s">
        <v>2</v>
      </c>
      <c r="F3" s="49" t="s">
        <v>7</v>
      </c>
      <c r="H3" s="62"/>
      <c r="I3" s="63"/>
    </row>
    <row r="4" spans="2:9" ht="13.15" customHeight="1" x14ac:dyDescent="0.2">
      <c r="B4" s="2" t="s">
        <v>8</v>
      </c>
      <c r="C4" s="5">
        <v>5246</v>
      </c>
      <c r="D4" s="5">
        <v>492</v>
      </c>
      <c r="E4" s="5">
        <v>9</v>
      </c>
      <c r="F4" s="3">
        <f t="shared" ref="F4:F23" si="0">SUM(C4:E4)</f>
        <v>5747</v>
      </c>
      <c r="H4" s="64">
        <f>C4/$F4</f>
        <v>0.91282408212980681</v>
      </c>
      <c r="I4" s="65"/>
    </row>
    <row r="5" spans="2:9" ht="13.15" customHeight="1" x14ac:dyDescent="0.2">
      <c r="B5" s="1" t="s">
        <v>9</v>
      </c>
      <c r="C5" s="5">
        <v>2425</v>
      </c>
      <c r="D5" s="5">
        <v>8692</v>
      </c>
      <c r="E5" s="5">
        <v>782</v>
      </c>
      <c r="F5" s="3">
        <f t="shared" si="0"/>
        <v>11899</v>
      </c>
      <c r="H5" s="53">
        <f>C5/$F5</f>
        <v>0.20379863854105387</v>
      </c>
      <c r="I5" s="54"/>
    </row>
    <row r="6" spans="2:9" ht="13.15" customHeight="1" x14ac:dyDescent="0.2">
      <c r="B6" s="1" t="s">
        <v>10</v>
      </c>
      <c r="C6" s="5">
        <v>20798</v>
      </c>
      <c r="D6" s="5">
        <v>1423</v>
      </c>
      <c r="E6" s="5">
        <v>266</v>
      </c>
      <c r="F6" s="3">
        <f t="shared" si="0"/>
        <v>22487</v>
      </c>
      <c r="H6" s="53">
        <f>C6/$F6</f>
        <v>0.92488993640770223</v>
      </c>
      <c r="I6" s="54"/>
    </row>
    <row r="7" spans="2:9" ht="13.15" customHeight="1" x14ac:dyDescent="0.2">
      <c r="B7" s="1" t="s">
        <v>11</v>
      </c>
      <c r="C7" s="5">
        <v>4571</v>
      </c>
      <c r="D7" s="5">
        <v>8123</v>
      </c>
      <c r="E7" s="5">
        <v>731</v>
      </c>
      <c r="F7" s="3">
        <f t="shared" si="0"/>
        <v>13425</v>
      </c>
      <c r="H7" s="53">
        <f t="shared" ref="H7:H23" si="1">C7/$F7</f>
        <v>0.34048417132216013</v>
      </c>
      <c r="I7" s="54"/>
    </row>
    <row r="8" spans="2:9" ht="13.15" customHeight="1" x14ac:dyDescent="0.2">
      <c r="B8" s="1" t="s">
        <v>12</v>
      </c>
      <c r="C8" s="5">
        <v>24420</v>
      </c>
      <c r="D8" s="5">
        <v>2259</v>
      </c>
      <c r="E8" s="5">
        <v>455</v>
      </c>
      <c r="F8" s="3">
        <f t="shared" si="0"/>
        <v>27134</v>
      </c>
      <c r="H8" s="53">
        <f t="shared" si="1"/>
        <v>0.89997788752119112</v>
      </c>
      <c r="I8" s="54"/>
    </row>
    <row r="9" spans="2:9" ht="13.15" customHeight="1" x14ac:dyDescent="0.2">
      <c r="B9" s="1" t="s">
        <v>13</v>
      </c>
      <c r="C9" s="5">
        <v>28520</v>
      </c>
      <c r="D9" s="5">
        <v>6415</v>
      </c>
      <c r="E9" s="5">
        <v>1065</v>
      </c>
      <c r="F9" s="3">
        <f t="shared" si="0"/>
        <v>36000</v>
      </c>
      <c r="H9" s="53">
        <f t="shared" si="1"/>
        <v>0.79222222222222227</v>
      </c>
      <c r="I9" s="54"/>
    </row>
    <row r="10" spans="2:9" ht="13.15" customHeight="1" x14ac:dyDescent="0.2">
      <c r="B10" s="1" t="s">
        <v>14</v>
      </c>
      <c r="C10" s="5">
        <v>12397</v>
      </c>
      <c r="D10" s="5">
        <v>4430</v>
      </c>
      <c r="E10" s="5">
        <v>909</v>
      </c>
      <c r="F10" s="3">
        <f t="shared" si="0"/>
        <v>17736</v>
      </c>
      <c r="H10" s="53">
        <f t="shared" si="1"/>
        <v>0.69897383852052319</v>
      </c>
      <c r="I10" s="54"/>
    </row>
    <row r="11" spans="2:9" ht="13.15" customHeight="1" x14ac:dyDescent="0.2">
      <c r="B11" s="1" t="s">
        <v>15</v>
      </c>
      <c r="C11" s="5">
        <v>35819</v>
      </c>
      <c r="D11" s="5">
        <v>3197</v>
      </c>
      <c r="E11" s="5">
        <v>1046</v>
      </c>
      <c r="F11" s="3">
        <f t="shared" si="0"/>
        <v>40062</v>
      </c>
      <c r="H11" s="53">
        <f t="shared" si="1"/>
        <v>0.89408916179921127</v>
      </c>
      <c r="I11" s="54"/>
    </row>
    <row r="12" spans="2:9" ht="13.15" customHeight="1" x14ac:dyDescent="0.2">
      <c r="B12" s="1" t="s">
        <v>16</v>
      </c>
      <c r="C12" s="5">
        <v>555</v>
      </c>
      <c r="D12" s="5">
        <v>1835</v>
      </c>
      <c r="E12" s="5">
        <v>117</v>
      </c>
      <c r="F12" s="3">
        <f t="shared" si="0"/>
        <v>2507</v>
      </c>
      <c r="H12" s="53">
        <f t="shared" si="1"/>
        <v>0.22138013562026326</v>
      </c>
      <c r="I12" s="54"/>
    </row>
    <row r="13" spans="2:9" ht="13.15" customHeight="1" x14ac:dyDescent="0.2">
      <c r="B13" s="1" t="s">
        <v>17</v>
      </c>
      <c r="C13" s="5">
        <v>2073</v>
      </c>
      <c r="D13" s="5">
        <v>4960</v>
      </c>
      <c r="E13" s="5">
        <v>221</v>
      </c>
      <c r="F13" s="3">
        <f t="shared" si="0"/>
        <v>7254</v>
      </c>
      <c r="H13" s="53">
        <f t="shared" si="1"/>
        <v>0.28577336641852769</v>
      </c>
      <c r="I13" s="54"/>
    </row>
    <row r="14" spans="2:9" ht="13.15" customHeight="1" x14ac:dyDescent="0.2">
      <c r="B14" s="1" t="s">
        <v>18</v>
      </c>
      <c r="C14" s="5">
        <v>15894</v>
      </c>
      <c r="D14" s="5">
        <v>2071</v>
      </c>
      <c r="E14" s="5">
        <v>1022</v>
      </c>
      <c r="F14" s="3">
        <f t="shared" si="0"/>
        <v>18987</v>
      </c>
      <c r="H14" s="53">
        <f t="shared" si="1"/>
        <v>0.83709906778322007</v>
      </c>
      <c r="I14" s="54"/>
    </row>
    <row r="15" spans="2:9" ht="13.15" customHeight="1" x14ac:dyDescent="0.2">
      <c r="B15" s="1" t="s">
        <v>19</v>
      </c>
      <c r="C15" s="5">
        <v>15643</v>
      </c>
      <c r="D15" s="5">
        <v>824</v>
      </c>
      <c r="E15" s="5">
        <v>80</v>
      </c>
      <c r="F15" s="3">
        <f t="shared" si="0"/>
        <v>16547</v>
      </c>
      <c r="H15" s="53">
        <f t="shared" si="1"/>
        <v>0.94536774037589899</v>
      </c>
      <c r="I15" s="54"/>
    </row>
    <row r="16" spans="2:9" ht="13.15" customHeight="1" x14ac:dyDescent="0.2">
      <c r="B16" s="1" t="s">
        <v>20</v>
      </c>
      <c r="C16" s="5">
        <v>16985</v>
      </c>
      <c r="D16" s="5">
        <v>1337</v>
      </c>
      <c r="E16" s="5">
        <v>60</v>
      </c>
      <c r="F16" s="3">
        <f t="shared" si="0"/>
        <v>18382</v>
      </c>
      <c r="H16" s="53">
        <f t="shared" si="1"/>
        <v>0.92400174083342401</v>
      </c>
      <c r="I16" s="54"/>
    </row>
    <row r="17" spans="2:9" ht="13.15" customHeight="1" x14ac:dyDescent="0.2">
      <c r="B17" s="1" t="s">
        <v>21</v>
      </c>
      <c r="C17" s="5">
        <v>2654</v>
      </c>
      <c r="D17" s="5">
        <v>5446</v>
      </c>
      <c r="E17" s="5">
        <v>714</v>
      </c>
      <c r="F17" s="3">
        <f t="shared" si="0"/>
        <v>8814</v>
      </c>
      <c r="H17" s="53">
        <f t="shared" si="1"/>
        <v>0.3011118674835489</v>
      </c>
      <c r="I17" s="54"/>
    </row>
    <row r="18" spans="2:9" ht="13.15" customHeight="1" x14ac:dyDescent="0.2">
      <c r="B18" s="1" t="s">
        <v>22</v>
      </c>
      <c r="C18" s="5">
        <v>7399</v>
      </c>
      <c r="D18" s="5">
        <v>33976</v>
      </c>
      <c r="E18" s="5">
        <v>905</v>
      </c>
      <c r="F18" s="3">
        <f t="shared" si="0"/>
        <v>42280</v>
      </c>
      <c r="H18" s="53">
        <f t="shared" si="1"/>
        <v>0.17499999999999999</v>
      </c>
      <c r="I18" s="54"/>
    </row>
    <row r="19" spans="2:9" ht="13.15" customHeight="1" x14ac:dyDescent="0.2">
      <c r="B19" s="1" t="s">
        <v>23</v>
      </c>
      <c r="C19" s="5">
        <v>92</v>
      </c>
      <c r="D19" s="5">
        <v>202</v>
      </c>
      <c r="E19" s="5"/>
      <c r="F19" s="3">
        <f t="shared" si="0"/>
        <v>294</v>
      </c>
      <c r="H19" s="53">
        <f t="shared" si="1"/>
        <v>0.31292517006802723</v>
      </c>
      <c r="I19" s="54"/>
    </row>
    <row r="20" spans="2:9" ht="13.15" customHeight="1" x14ac:dyDescent="0.2">
      <c r="B20" s="1" t="s">
        <v>24</v>
      </c>
      <c r="C20" s="5">
        <v>5308</v>
      </c>
      <c r="D20" s="5">
        <v>8184</v>
      </c>
      <c r="E20" s="5">
        <v>1032</v>
      </c>
      <c r="F20" s="3">
        <f t="shared" si="0"/>
        <v>14524</v>
      </c>
      <c r="H20" s="53">
        <f t="shared" si="1"/>
        <v>0.36546405948774441</v>
      </c>
      <c r="I20" s="54"/>
    </row>
    <row r="21" spans="2:9" ht="13.15" customHeight="1" x14ac:dyDescent="0.2">
      <c r="B21" s="1" t="s">
        <v>25</v>
      </c>
      <c r="C21" s="5">
        <v>1229</v>
      </c>
      <c r="D21" s="5">
        <v>5715</v>
      </c>
      <c r="E21" s="5">
        <v>126</v>
      </c>
      <c r="F21" s="3">
        <f t="shared" si="0"/>
        <v>7070</v>
      </c>
      <c r="H21" s="53">
        <f t="shared" si="1"/>
        <v>0.17383309759547383</v>
      </c>
      <c r="I21" s="54"/>
    </row>
    <row r="22" spans="2:9" ht="13.15" customHeight="1" x14ac:dyDescent="0.2">
      <c r="B22" s="1" t="s">
        <v>26</v>
      </c>
      <c r="C22" s="5">
        <v>19453</v>
      </c>
      <c r="D22" s="5">
        <v>3879</v>
      </c>
      <c r="E22" s="5">
        <v>2295</v>
      </c>
      <c r="F22" s="3">
        <f t="shared" si="0"/>
        <v>25627</v>
      </c>
      <c r="H22" s="53">
        <f t="shared" si="1"/>
        <v>0.75908221797323139</v>
      </c>
      <c r="I22" s="54"/>
    </row>
    <row r="23" spans="2:9" ht="13.15" customHeight="1" thickBot="1" x14ac:dyDescent="0.25">
      <c r="B23" s="39" t="s">
        <v>27</v>
      </c>
      <c r="C23" s="40">
        <v>15132</v>
      </c>
      <c r="D23" s="40">
        <v>1672</v>
      </c>
      <c r="E23" s="40">
        <v>466</v>
      </c>
      <c r="F23" s="41">
        <f t="shared" si="0"/>
        <v>17270</v>
      </c>
      <c r="H23" s="55">
        <f t="shared" si="1"/>
        <v>0.8762015055008685</v>
      </c>
      <c r="I23" s="56"/>
    </row>
    <row r="24" spans="2:9" ht="13.15" customHeight="1" thickBot="1" x14ac:dyDescent="0.25">
      <c r="B24" s="22"/>
      <c r="C24" s="23"/>
      <c r="D24" s="23"/>
      <c r="E24" s="23"/>
      <c r="F24" s="23"/>
      <c r="H24" s="24"/>
      <c r="I24" s="24"/>
    </row>
    <row r="25" spans="2:9" ht="13.15" customHeight="1" x14ac:dyDescent="0.2">
      <c r="B25" s="33" t="s">
        <v>33</v>
      </c>
      <c r="C25" s="17" t="s">
        <v>0</v>
      </c>
      <c r="D25" s="17" t="s">
        <v>1</v>
      </c>
      <c r="E25" s="18" t="s">
        <v>2</v>
      </c>
      <c r="F25" s="27" t="s">
        <v>30</v>
      </c>
      <c r="H25" s="21"/>
      <c r="I25" s="21"/>
    </row>
    <row r="26" spans="2:9" ht="15" thickBot="1" x14ac:dyDescent="0.25">
      <c r="B26" s="30" t="s">
        <v>31</v>
      </c>
      <c r="C26" s="19">
        <f>SUM(C4:C23)</f>
        <v>236613</v>
      </c>
      <c r="D26" s="7">
        <f>SUM(D4:D23)</f>
        <v>105132</v>
      </c>
      <c r="E26" s="31">
        <f>SUM(E4:E23)</f>
        <v>12301</v>
      </c>
      <c r="F26" s="42">
        <f>SUM(F4:F23)</f>
        <v>354046</v>
      </c>
      <c r="H26" s="47">
        <f>$F$26/$F$33</f>
        <v>0.98260678909725707</v>
      </c>
    </row>
    <row r="27" spans="2:9" ht="13.9" customHeight="1" thickBot="1" x14ac:dyDescent="0.25">
      <c r="B27" s="34" t="s">
        <v>28</v>
      </c>
      <c r="C27" s="11">
        <f t="shared" ref="C27:E27" si="2">C$26/$F$26</f>
        <v>0.66831146235234973</v>
      </c>
      <c r="D27" s="20">
        <f t="shared" si="2"/>
        <v>0.29694446484355141</v>
      </c>
      <c r="E27" s="32">
        <f t="shared" si="2"/>
        <v>3.4744072804098899E-2</v>
      </c>
      <c r="F27" s="29"/>
    </row>
    <row r="28" spans="2:9" ht="14.45" customHeight="1" thickBot="1" x14ac:dyDescent="0.25"/>
    <row r="29" spans="2:9" ht="14.45" customHeight="1" x14ac:dyDescent="0.2">
      <c r="B29" s="57" t="s">
        <v>34</v>
      </c>
      <c r="C29" s="8" t="s">
        <v>0</v>
      </c>
      <c r="D29" s="8" t="s">
        <v>1</v>
      </c>
      <c r="E29" s="46" t="s">
        <v>2</v>
      </c>
      <c r="F29" s="35" t="s">
        <v>30</v>
      </c>
    </row>
    <row r="30" spans="2:9" ht="13.9" customHeight="1" thickBot="1" x14ac:dyDescent="0.25">
      <c r="B30" s="58"/>
      <c r="C30" s="36">
        <v>2760</v>
      </c>
      <c r="D30" s="37">
        <v>1687</v>
      </c>
      <c r="E30" s="38">
        <v>1820</v>
      </c>
      <c r="F30" s="50">
        <f>SUM(C30:E30)</f>
        <v>6267</v>
      </c>
      <c r="G30" s="6">
        <v>6267</v>
      </c>
      <c r="H30" s="47">
        <f>$F$30/$F$33</f>
        <v>1.7393210902742894E-2</v>
      </c>
    </row>
    <row r="31" spans="2:9" ht="15" thickBot="1" x14ac:dyDescent="0.25"/>
    <row r="32" spans="2:9" x14ac:dyDescent="0.2">
      <c r="B32" s="12" t="s">
        <v>32</v>
      </c>
      <c r="C32" s="17" t="s">
        <v>0</v>
      </c>
      <c r="D32" s="17" t="s">
        <v>1</v>
      </c>
      <c r="E32" s="25" t="s">
        <v>2</v>
      </c>
      <c r="F32" s="27" t="s">
        <v>30</v>
      </c>
    </row>
    <row r="33" spans="2:8" ht="13.9" customHeight="1" thickBot="1" x14ac:dyDescent="0.25">
      <c r="B33" s="13" t="s">
        <v>31</v>
      </c>
      <c r="C33" s="15">
        <f>$C$26+$C$30</f>
        <v>239373</v>
      </c>
      <c r="D33" s="16">
        <f>$D$26+$D$30</f>
        <v>106819</v>
      </c>
      <c r="E33" s="26">
        <f>$E$26+$E$30</f>
        <v>14121</v>
      </c>
      <c r="F33" s="28">
        <f>SUM(C33:E33)</f>
        <v>360313</v>
      </c>
    </row>
    <row r="34" spans="2:8" ht="13.9" customHeight="1" thickBot="1" x14ac:dyDescent="0.25">
      <c r="B34" s="14" t="s">
        <v>28</v>
      </c>
      <c r="C34" s="11">
        <f>($C$26+$C$30)/($F$26+$F$30)</f>
        <v>0.66434738685531747</v>
      </c>
      <c r="D34" s="9">
        <f>($D$26+$D$30)/($F$26+$F$30)</f>
        <v>0.29646168747727669</v>
      </c>
      <c r="E34" s="10">
        <f>($E$26+$E$30)/($F$26+$F$30)</f>
        <v>3.919092566740584E-2</v>
      </c>
    </row>
    <row r="35" spans="2:8" ht="17.45" customHeight="1" x14ac:dyDescent="0.2">
      <c r="B35" s="59" t="s">
        <v>36</v>
      </c>
      <c r="C35" s="59"/>
      <c r="D35" s="59"/>
      <c r="E35" s="59"/>
      <c r="F35" s="59"/>
      <c r="G35" s="59"/>
      <c r="H35" s="59"/>
    </row>
    <row r="36" spans="2:8" ht="17.45" customHeight="1" x14ac:dyDescent="0.2">
      <c r="B36" s="59"/>
      <c r="C36" s="59"/>
      <c r="D36" s="59"/>
      <c r="E36" s="59"/>
      <c r="F36" s="59"/>
      <c r="G36" s="59"/>
      <c r="H36" s="59"/>
    </row>
  </sheetData>
  <mergeCells count="23">
    <mergeCell ref="H21:I21"/>
    <mergeCell ref="H22:I22"/>
    <mergeCell ref="H23:I23"/>
    <mergeCell ref="B29:B30"/>
    <mergeCell ref="B35:H36"/>
    <mergeCell ref="H20:I20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8:I8"/>
    <mergeCell ref="H2:I3"/>
    <mergeCell ref="H4:I4"/>
    <mergeCell ref="H5:I5"/>
    <mergeCell ref="H6:I6"/>
    <mergeCell ref="H7:I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F073B-BFF7-4C6A-ACC2-788A5E116392}">
  <dimension ref="B1:I40"/>
  <sheetViews>
    <sheetView showGridLines="0" topLeftCell="A13" zoomScale="110" zoomScaleNormal="110" workbookViewId="0">
      <selection activeCell="I35" sqref="I35"/>
    </sheetView>
  </sheetViews>
  <sheetFormatPr baseColWidth="10" defaultColWidth="11.5703125" defaultRowHeight="14.25" x14ac:dyDescent="0.2"/>
  <cols>
    <col min="1" max="1" width="1.140625" style="6" customWidth="1"/>
    <col min="2" max="2" width="14.85546875" style="6" customWidth="1"/>
    <col min="3" max="3" width="11.5703125" style="6"/>
    <col min="4" max="4" width="15.42578125" style="6" customWidth="1"/>
    <col min="5" max="6" width="11.5703125" style="6"/>
    <col min="7" max="7" width="1.42578125" style="6" customWidth="1"/>
    <col min="8" max="8" width="7.42578125" style="6" customWidth="1"/>
    <col min="9" max="9" width="7" style="6" customWidth="1"/>
    <col min="10" max="16" width="11.5703125" style="6"/>
    <col min="17" max="17" width="19" style="6" bestFit="1" customWidth="1"/>
    <col min="18" max="16384" width="11.5703125" style="6"/>
  </cols>
  <sheetData>
    <row r="1" spans="2:9" ht="8.4499999999999993" customHeight="1" thickBot="1" x14ac:dyDescent="0.25"/>
    <row r="2" spans="2:9" ht="36.6" customHeight="1" x14ac:dyDescent="0.2">
      <c r="B2" s="44" t="s">
        <v>35</v>
      </c>
      <c r="C2" s="45" t="s">
        <v>4</v>
      </c>
      <c r="D2" s="45" t="s">
        <v>5</v>
      </c>
      <c r="E2" s="45" t="s">
        <v>6</v>
      </c>
      <c r="F2" s="43"/>
      <c r="H2" s="60" t="s">
        <v>29</v>
      </c>
      <c r="I2" s="61"/>
    </row>
    <row r="3" spans="2:9" x14ac:dyDescent="0.2">
      <c r="B3" s="48" t="s">
        <v>3</v>
      </c>
      <c r="C3" s="4" t="s">
        <v>0</v>
      </c>
      <c r="D3" s="4" t="s">
        <v>1</v>
      </c>
      <c r="E3" s="4" t="s">
        <v>2</v>
      </c>
      <c r="F3" s="49" t="s">
        <v>7</v>
      </c>
      <c r="H3" s="62"/>
      <c r="I3" s="63"/>
    </row>
    <row r="4" spans="2:9" ht="13.15" customHeight="1" x14ac:dyDescent="0.2">
      <c r="B4" s="2" t="s">
        <v>8</v>
      </c>
      <c r="C4" s="5">
        <v>5313</v>
      </c>
      <c r="D4" s="5">
        <v>487</v>
      </c>
      <c r="E4" s="5"/>
      <c r="F4" s="3">
        <f t="shared" ref="F4:F23" si="0">SUM(C4:E4)</f>
        <v>5800</v>
      </c>
      <c r="H4" s="64">
        <f>C4/$F4</f>
        <v>0.91603448275862065</v>
      </c>
      <c r="I4" s="65"/>
    </row>
    <row r="5" spans="2:9" ht="13.15" customHeight="1" x14ac:dyDescent="0.2">
      <c r="B5" s="1" t="s">
        <v>9</v>
      </c>
      <c r="C5" s="5">
        <v>3190</v>
      </c>
      <c r="D5" s="5">
        <v>8296</v>
      </c>
      <c r="E5" s="5">
        <v>316</v>
      </c>
      <c r="F5" s="3">
        <f t="shared" si="0"/>
        <v>11802</v>
      </c>
      <c r="H5" s="53">
        <f>C5/$F5</f>
        <v>0.27029317064904251</v>
      </c>
      <c r="I5" s="54"/>
    </row>
    <row r="6" spans="2:9" ht="13.15" customHeight="1" x14ac:dyDescent="0.2">
      <c r="B6" s="1" t="s">
        <v>10</v>
      </c>
      <c r="C6" s="5">
        <v>20964</v>
      </c>
      <c r="D6" s="5">
        <v>1236</v>
      </c>
      <c r="E6" s="5">
        <v>119</v>
      </c>
      <c r="F6" s="3">
        <f t="shared" si="0"/>
        <v>22319</v>
      </c>
      <c r="H6" s="53">
        <f>C6/$F6</f>
        <v>0.93928939468614181</v>
      </c>
      <c r="I6" s="54"/>
    </row>
    <row r="7" spans="2:9" ht="13.15" customHeight="1" x14ac:dyDescent="0.2">
      <c r="B7" s="1" t="s">
        <v>11</v>
      </c>
      <c r="C7" s="5">
        <v>4751</v>
      </c>
      <c r="D7" s="5">
        <v>8036</v>
      </c>
      <c r="E7" s="5">
        <v>520</v>
      </c>
      <c r="F7" s="3">
        <f t="shared" si="0"/>
        <v>13307</v>
      </c>
      <c r="H7" s="53">
        <f t="shared" ref="H7:H23" si="1">C7/$F7</f>
        <v>0.35703013451566845</v>
      </c>
      <c r="I7" s="54"/>
    </row>
    <row r="8" spans="2:9" ht="13.15" customHeight="1" x14ac:dyDescent="0.2">
      <c r="B8" s="1" t="s">
        <v>12</v>
      </c>
      <c r="C8" s="5">
        <v>25121</v>
      </c>
      <c r="D8" s="5">
        <v>2091</v>
      </c>
      <c r="E8" s="5">
        <v>27</v>
      </c>
      <c r="F8" s="3">
        <f t="shared" si="0"/>
        <v>27239</v>
      </c>
      <c r="H8" s="53">
        <f t="shared" si="1"/>
        <v>0.9222438415507177</v>
      </c>
      <c r="I8" s="54"/>
    </row>
    <row r="9" spans="2:9" ht="13.15" customHeight="1" x14ac:dyDescent="0.2">
      <c r="B9" s="1" t="s">
        <v>13</v>
      </c>
      <c r="C9" s="5">
        <v>29909</v>
      </c>
      <c r="D9" s="5">
        <v>5872</v>
      </c>
      <c r="E9" s="5">
        <v>215</v>
      </c>
      <c r="F9" s="3">
        <f t="shared" si="0"/>
        <v>35996</v>
      </c>
      <c r="H9" s="53">
        <f t="shared" si="1"/>
        <v>0.8308978775419491</v>
      </c>
      <c r="I9" s="54"/>
    </row>
    <row r="10" spans="2:9" ht="13.15" customHeight="1" x14ac:dyDescent="0.2">
      <c r="B10" s="1" t="s">
        <v>14</v>
      </c>
      <c r="C10" s="5">
        <v>13313</v>
      </c>
      <c r="D10" s="5">
        <v>4108</v>
      </c>
      <c r="E10" s="5">
        <v>457</v>
      </c>
      <c r="F10" s="3">
        <f t="shared" si="0"/>
        <v>17878</v>
      </c>
      <c r="H10" s="53">
        <f t="shared" si="1"/>
        <v>0.74465823917664165</v>
      </c>
      <c r="I10" s="54"/>
    </row>
    <row r="11" spans="2:9" ht="13.15" customHeight="1" x14ac:dyDescent="0.2">
      <c r="B11" s="1" t="s">
        <v>15</v>
      </c>
      <c r="C11" s="5">
        <v>36758</v>
      </c>
      <c r="D11" s="5">
        <v>2859</v>
      </c>
      <c r="E11" s="5">
        <v>525</v>
      </c>
      <c r="F11" s="3">
        <f t="shared" si="0"/>
        <v>40142</v>
      </c>
      <c r="H11" s="53">
        <f t="shared" si="1"/>
        <v>0.91569926760001996</v>
      </c>
      <c r="I11" s="54"/>
    </row>
    <row r="12" spans="2:9" ht="13.15" customHeight="1" x14ac:dyDescent="0.2">
      <c r="B12" s="1" t="s">
        <v>16</v>
      </c>
      <c r="C12" s="5">
        <v>577</v>
      </c>
      <c r="D12" s="5">
        <v>1829</v>
      </c>
      <c r="E12" s="5">
        <v>82</v>
      </c>
      <c r="F12" s="3">
        <f t="shared" si="0"/>
        <v>2488</v>
      </c>
      <c r="H12" s="53">
        <f t="shared" si="1"/>
        <v>0.23191318327974275</v>
      </c>
      <c r="I12" s="54"/>
    </row>
    <row r="13" spans="2:9" ht="13.15" customHeight="1" x14ac:dyDescent="0.2">
      <c r="B13" s="1" t="s">
        <v>17</v>
      </c>
      <c r="C13" s="5">
        <v>2224</v>
      </c>
      <c r="D13" s="5">
        <v>4885</v>
      </c>
      <c r="E13" s="5">
        <v>75</v>
      </c>
      <c r="F13" s="3">
        <f t="shared" si="0"/>
        <v>7184</v>
      </c>
      <c r="H13" s="53">
        <f t="shared" si="1"/>
        <v>0.30957683741648107</v>
      </c>
      <c r="I13" s="54"/>
    </row>
    <row r="14" spans="2:9" ht="13.15" customHeight="1" x14ac:dyDescent="0.2">
      <c r="B14" s="1" t="s">
        <v>18</v>
      </c>
      <c r="C14" s="5">
        <v>16323</v>
      </c>
      <c r="D14" s="5">
        <v>1973</v>
      </c>
      <c r="E14" s="5">
        <v>665</v>
      </c>
      <c r="F14" s="3">
        <f t="shared" si="0"/>
        <v>18961</v>
      </c>
      <c r="H14" s="53">
        <f t="shared" si="1"/>
        <v>0.86087231686092502</v>
      </c>
      <c r="I14" s="54"/>
    </row>
    <row r="15" spans="2:9" ht="13.15" customHeight="1" x14ac:dyDescent="0.2">
      <c r="B15" s="1" t="s">
        <v>19</v>
      </c>
      <c r="C15" s="5">
        <v>15778</v>
      </c>
      <c r="D15" s="5">
        <v>776</v>
      </c>
      <c r="E15" s="5">
        <v>8</v>
      </c>
      <c r="F15" s="3">
        <f t="shared" si="0"/>
        <v>16562</v>
      </c>
      <c r="H15" s="53">
        <f t="shared" si="1"/>
        <v>0.9526627218934911</v>
      </c>
      <c r="I15" s="54"/>
    </row>
    <row r="16" spans="2:9" ht="13.15" customHeight="1" x14ac:dyDescent="0.2">
      <c r="B16" s="1" t="s">
        <v>20</v>
      </c>
      <c r="C16" s="5">
        <v>17201</v>
      </c>
      <c r="D16" s="5">
        <v>1231</v>
      </c>
      <c r="E16" s="5">
        <v>1</v>
      </c>
      <c r="F16" s="3">
        <f t="shared" si="0"/>
        <v>18433</v>
      </c>
      <c r="H16" s="53">
        <f t="shared" si="1"/>
        <v>0.93316334834264636</v>
      </c>
      <c r="I16" s="54"/>
    </row>
    <row r="17" spans="2:9" ht="13.15" customHeight="1" x14ac:dyDescent="0.2">
      <c r="B17" s="1" t="s">
        <v>21</v>
      </c>
      <c r="C17" s="5">
        <v>3006</v>
      </c>
      <c r="D17" s="5">
        <v>5393</v>
      </c>
      <c r="E17" s="5">
        <v>401</v>
      </c>
      <c r="F17" s="3">
        <f t="shared" si="0"/>
        <v>8800</v>
      </c>
      <c r="H17" s="53">
        <f t="shared" si="1"/>
        <v>0.34159090909090911</v>
      </c>
      <c r="I17" s="54"/>
    </row>
    <row r="18" spans="2:9" ht="13.15" customHeight="1" x14ac:dyDescent="0.2">
      <c r="B18" s="1" t="s">
        <v>22</v>
      </c>
      <c r="C18" s="5">
        <v>8434</v>
      </c>
      <c r="D18" s="5">
        <v>33408</v>
      </c>
      <c r="E18" s="5">
        <v>446</v>
      </c>
      <c r="F18" s="3">
        <f t="shared" si="0"/>
        <v>42288</v>
      </c>
      <c r="H18" s="53">
        <f t="shared" si="1"/>
        <v>0.19944192205826711</v>
      </c>
      <c r="I18" s="54"/>
    </row>
    <row r="19" spans="2:9" ht="13.15" customHeight="1" x14ac:dyDescent="0.2">
      <c r="B19" s="1" t="s">
        <v>23</v>
      </c>
      <c r="C19" s="5">
        <v>99</v>
      </c>
      <c r="D19" s="5">
        <v>202</v>
      </c>
      <c r="E19" s="5"/>
      <c r="F19" s="3">
        <f t="shared" si="0"/>
        <v>301</v>
      </c>
      <c r="H19" s="53">
        <f t="shared" si="1"/>
        <v>0.32890365448504982</v>
      </c>
      <c r="I19" s="54"/>
    </row>
    <row r="20" spans="2:9" ht="13.15" customHeight="1" x14ac:dyDescent="0.2">
      <c r="B20" s="1" t="s">
        <v>24</v>
      </c>
      <c r="C20" s="5">
        <v>5823</v>
      </c>
      <c r="D20" s="5">
        <v>7933</v>
      </c>
      <c r="E20" s="5">
        <v>475</v>
      </c>
      <c r="F20" s="3">
        <f t="shared" si="0"/>
        <v>14231</v>
      </c>
      <c r="H20" s="53">
        <f t="shared" si="1"/>
        <v>0.40917714847867331</v>
      </c>
      <c r="I20" s="54"/>
    </row>
    <row r="21" spans="2:9" ht="13.15" customHeight="1" x14ac:dyDescent="0.2">
      <c r="B21" s="1" t="s">
        <v>25</v>
      </c>
      <c r="C21" s="5">
        <v>1583</v>
      </c>
      <c r="D21" s="5">
        <v>5533</v>
      </c>
      <c r="E21" s="5">
        <v>17</v>
      </c>
      <c r="F21" s="3">
        <f t="shared" si="0"/>
        <v>7133</v>
      </c>
      <c r="H21" s="53">
        <f t="shared" si="1"/>
        <v>0.22192625823636619</v>
      </c>
      <c r="I21" s="54"/>
    </row>
    <row r="22" spans="2:9" ht="13.15" customHeight="1" x14ac:dyDescent="0.2">
      <c r="B22" s="1" t="s">
        <v>26</v>
      </c>
      <c r="C22" s="5">
        <v>21545</v>
      </c>
      <c r="D22" s="5">
        <v>3084</v>
      </c>
      <c r="E22" s="5">
        <v>1079</v>
      </c>
      <c r="F22" s="3">
        <f t="shared" si="0"/>
        <v>25708</v>
      </c>
      <c r="H22" s="53">
        <f t="shared" si="1"/>
        <v>0.83806597168196673</v>
      </c>
      <c r="I22" s="54"/>
    </row>
    <row r="23" spans="2:9" ht="13.15" customHeight="1" thickBot="1" x14ac:dyDescent="0.25">
      <c r="B23" s="39" t="s">
        <v>27</v>
      </c>
      <c r="C23" s="40">
        <v>15784</v>
      </c>
      <c r="D23" s="40">
        <v>1549</v>
      </c>
      <c r="E23" s="40">
        <v>82</v>
      </c>
      <c r="F23" s="41">
        <f t="shared" si="0"/>
        <v>17415</v>
      </c>
      <c r="H23" s="55">
        <f t="shared" si="1"/>
        <v>0.90634510479471719</v>
      </c>
      <c r="I23" s="56"/>
    </row>
    <row r="24" spans="2:9" ht="13.15" customHeight="1" thickBot="1" x14ac:dyDescent="0.25">
      <c r="B24" s="22"/>
      <c r="C24" s="23"/>
      <c r="D24" s="23"/>
      <c r="E24" s="23"/>
      <c r="F24" s="23"/>
      <c r="H24" s="24"/>
      <c r="I24" s="24"/>
    </row>
    <row r="25" spans="2:9" ht="13.15" customHeight="1" x14ac:dyDescent="0.2">
      <c r="B25" s="33" t="s">
        <v>33</v>
      </c>
      <c r="C25" s="17" t="s">
        <v>0</v>
      </c>
      <c r="D25" s="17" t="s">
        <v>1</v>
      </c>
      <c r="E25" s="18" t="s">
        <v>2</v>
      </c>
      <c r="F25" s="27" t="s">
        <v>30</v>
      </c>
      <c r="H25" s="21"/>
      <c r="I25" s="21"/>
    </row>
    <row r="26" spans="2:9" ht="15" thickBot="1" x14ac:dyDescent="0.25">
      <c r="B26" s="30" t="s">
        <v>31</v>
      </c>
      <c r="C26" s="19">
        <f>SUM(C4:C23)</f>
        <v>247696</v>
      </c>
      <c r="D26" s="7">
        <f>SUM(D4:D23)</f>
        <v>100781</v>
      </c>
      <c r="E26" s="31">
        <f>SUM(E4:E23)</f>
        <v>5510</v>
      </c>
      <c r="F26" s="42">
        <f>SUM(F4:F23)</f>
        <v>353987</v>
      </c>
      <c r="H26" s="47">
        <f>$F$26/$F$33</f>
        <v>0.98117407055288697</v>
      </c>
    </row>
    <row r="27" spans="2:9" ht="13.9" customHeight="1" thickBot="1" x14ac:dyDescent="0.25">
      <c r="B27" s="34" t="s">
        <v>28</v>
      </c>
      <c r="C27" s="11">
        <f t="shared" ref="C27:E27" si="2">C$26/$F$26</f>
        <v>0.69973191105888066</v>
      </c>
      <c r="D27" s="20">
        <f t="shared" si="2"/>
        <v>0.2847025455737075</v>
      </c>
      <c r="E27" s="32">
        <f t="shared" si="2"/>
        <v>1.5565543367411798E-2</v>
      </c>
      <c r="F27" s="29"/>
    </row>
    <row r="28" spans="2:9" ht="14.45" customHeight="1" thickBot="1" x14ac:dyDescent="0.25"/>
    <row r="29" spans="2:9" ht="14.45" customHeight="1" x14ac:dyDescent="0.2">
      <c r="B29" s="57" t="s">
        <v>34</v>
      </c>
      <c r="C29" s="8" t="s">
        <v>0</v>
      </c>
      <c r="D29" s="8" t="s">
        <v>1</v>
      </c>
      <c r="E29" s="46" t="s">
        <v>2</v>
      </c>
      <c r="F29" s="35" t="s">
        <v>30</v>
      </c>
    </row>
    <row r="30" spans="2:9" ht="13.9" customHeight="1" thickBot="1" x14ac:dyDescent="0.25">
      <c r="B30" s="58"/>
      <c r="C30" s="36">
        <v>3262</v>
      </c>
      <c r="D30" s="37">
        <v>1731</v>
      </c>
      <c r="E30" s="38">
        <v>1799</v>
      </c>
      <c r="F30" s="50">
        <f>SUM(C30:E30)</f>
        <v>6792</v>
      </c>
      <c r="H30" s="47">
        <f>$F$30/$F$33</f>
        <v>1.8825929447113053E-2</v>
      </c>
    </row>
    <row r="31" spans="2:9" ht="15" thickBot="1" x14ac:dyDescent="0.25"/>
    <row r="32" spans="2:9" x14ac:dyDescent="0.2">
      <c r="B32" s="12" t="s">
        <v>32</v>
      </c>
      <c r="C32" s="17" t="s">
        <v>0</v>
      </c>
      <c r="D32" s="17" t="s">
        <v>1</v>
      </c>
      <c r="E32" s="25" t="s">
        <v>2</v>
      </c>
      <c r="F32" s="27" t="s">
        <v>30</v>
      </c>
    </row>
    <row r="33" spans="2:8" ht="13.9" customHeight="1" thickBot="1" x14ac:dyDescent="0.25">
      <c r="B33" s="13" t="s">
        <v>31</v>
      </c>
      <c r="C33" s="15">
        <f>$C$26+$C$30</f>
        <v>250958</v>
      </c>
      <c r="D33" s="16">
        <f>$D$26+$D$30</f>
        <v>102512</v>
      </c>
      <c r="E33" s="26">
        <f>$E$26+$E$30</f>
        <v>7309</v>
      </c>
      <c r="F33" s="28">
        <f>SUM(C33:E33)</f>
        <v>360779</v>
      </c>
    </row>
    <row r="34" spans="2:8" ht="13.9" customHeight="1" thickBot="1" x14ac:dyDescent="0.25">
      <c r="B34" s="14" t="s">
        <v>28</v>
      </c>
      <c r="C34" s="11">
        <f>($C$26+$C$30)/($F$26+$F$30)</f>
        <v>0.6956003536791221</v>
      </c>
      <c r="D34" s="9">
        <f>($D$26+$D$30)/($F$26+$F$30)</f>
        <v>0.28414070663758145</v>
      </c>
      <c r="E34" s="10">
        <f>($E$26+$E$30)/($F$26+$F$30)</f>
        <v>2.0258939683296423E-2</v>
      </c>
    </row>
    <row r="35" spans="2:8" ht="17.45" customHeight="1" x14ac:dyDescent="0.2">
      <c r="B35" s="59" t="s">
        <v>46</v>
      </c>
      <c r="C35" s="59"/>
      <c r="D35" s="59"/>
      <c r="E35" s="59"/>
      <c r="F35" s="59"/>
      <c r="G35" s="51"/>
      <c r="H35" s="51"/>
    </row>
    <row r="36" spans="2:8" ht="17.45" customHeight="1" x14ac:dyDescent="0.2">
      <c r="B36" s="59"/>
      <c r="C36" s="59"/>
      <c r="D36" s="59"/>
      <c r="E36" s="59"/>
      <c r="F36" s="59"/>
      <c r="G36" s="51"/>
      <c r="H36" s="51"/>
    </row>
    <row r="40" spans="2:8" x14ac:dyDescent="0.2">
      <c r="E40" s="6" t="s">
        <v>39</v>
      </c>
    </row>
  </sheetData>
  <mergeCells count="23">
    <mergeCell ref="H8:I8"/>
    <mergeCell ref="H2:I3"/>
    <mergeCell ref="H4:I4"/>
    <mergeCell ref="H5:I5"/>
    <mergeCell ref="H6:I6"/>
    <mergeCell ref="H7:I7"/>
    <mergeCell ref="H20:I20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1:I21"/>
    <mergeCell ref="H22:I22"/>
    <mergeCell ref="H23:I23"/>
    <mergeCell ref="B29:B30"/>
    <mergeCell ref="B35:F36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6E27B-6991-4E60-AE45-5D46DBBB374A}">
  <dimension ref="B1:I41"/>
  <sheetViews>
    <sheetView showGridLines="0" tabSelected="1" topLeftCell="A19" zoomScaleNormal="100" workbookViewId="0">
      <selection activeCell="C41" sqref="C41"/>
    </sheetView>
  </sheetViews>
  <sheetFormatPr baseColWidth="10" defaultColWidth="11.5703125" defaultRowHeight="14.25" x14ac:dyDescent="0.2"/>
  <cols>
    <col min="1" max="1" width="1.140625" style="6" customWidth="1"/>
    <col min="2" max="2" width="14.85546875" style="6" customWidth="1"/>
    <col min="3" max="3" width="11.5703125" style="6"/>
    <col min="4" max="4" width="15.42578125" style="6" customWidth="1"/>
    <col min="5" max="6" width="11.5703125" style="6"/>
    <col min="7" max="7" width="1.42578125" style="6" customWidth="1"/>
    <col min="8" max="8" width="7.42578125" style="6" customWidth="1"/>
    <col min="9" max="9" width="7" style="6" customWidth="1"/>
    <col min="10" max="16" width="11.5703125" style="6"/>
    <col min="17" max="17" width="19" style="6" bestFit="1" customWidth="1"/>
    <col min="18" max="16384" width="11.5703125" style="6"/>
  </cols>
  <sheetData>
    <row r="1" spans="2:9" ht="8.4499999999999993" customHeight="1" thickBot="1" x14ac:dyDescent="0.25"/>
    <row r="2" spans="2:9" ht="36.6" customHeight="1" x14ac:dyDescent="0.2">
      <c r="B2" s="44" t="s">
        <v>35</v>
      </c>
      <c r="C2" s="45" t="s">
        <v>4</v>
      </c>
      <c r="D2" s="45" t="s">
        <v>5</v>
      </c>
      <c r="E2" s="45" t="s">
        <v>6</v>
      </c>
      <c r="F2" s="43"/>
      <c r="H2" s="60" t="s">
        <v>29</v>
      </c>
      <c r="I2" s="61"/>
    </row>
    <row r="3" spans="2:9" x14ac:dyDescent="0.2">
      <c r="B3" s="48" t="s">
        <v>3</v>
      </c>
      <c r="C3" s="4" t="s">
        <v>0</v>
      </c>
      <c r="D3" s="4" t="s">
        <v>1</v>
      </c>
      <c r="E3" s="4" t="s">
        <v>2</v>
      </c>
      <c r="F3" s="49" t="s">
        <v>7</v>
      </c>
      <c r="H3" s="62"/>
      <c r="I3" s="63"/>
    </row>
    <row r="4" spans="2:9" ht="13.15" customHeight="1" x14ac:dyDescent="0.2">
      <c r="B4" s="2" t="s">
        <v>8</v>
      </c>
      <c r="C4" s="5">
        <v>5315</v>
      </c>
      <c r="D4" s="5">
        <v>487</v>
      </c>
      <c r="E4" s="5"/>
      <c r="F4" s="3">
        <f t="shared" ref="F4:F23" si="0">SUM(C4:E4)</f>
        <v>5802</v>
      </c>
      <c r="H4" s="64">
        <f>C4/$F4</f>
        <v>0.91606342640468807</v>
      </c>
      <c r="I4" s="65"/>
    </row>
    <row r="5" spans="2:9" ht="13.15" customHeight="1" x14ac:dyDescent="0.2">
      <c r="B5" s="1" t="s">
        <v>9</v>
      </c>
      <c r="C5" s="5">
        <v>3192</v>
      </c>
      <c r="D5" s="5">
        <v>8299</v>
      </c>
      <c r="E5" s="5">
        <v>312</v>
      </c>
      <c r="F5" s="3">
        <f t="shared" si="0"/>
        <v>11803</v>
      </c>
      <c r="H5" s="53">
        <f>C5/$F5</f>
        <v>0.27043971871558076</v>
      </c>
      <c r="I5" s="54"/>
    </row>
    <row r="6" spans="2:9" ht="13.15" customHeight="1" x14ac:dyDescent="0.2">
      <c r="B6" s="1" t="s">
        <v>10</v>
      </c>
      <c r="C6" s="5">
        <v>20979</v>
      </c>
      <c r="D6" s="5">
        <v>1230</v>
      </c>
      <c r="E6" s="5">
        <v>118</v>
      </c>
      <c r="F6" s="3">
        <f t="shared" si="0"/>
        <v>22327</v>
      </c>
      <c r="H6" s="53">
        <f>C6/$F6</f>
        <v>0.93962466968244729</v>
      </c>
      <c r="I6" s="54"/>
    </row>
    <row r="7" spans="2:9" ht="13.15" customHeight="1" x14ac:dyDescent="0.2">
      <c r="B7" s="1" t="s">
        <v>11</v>
      </c>
      <c r="C7" s="5">
        <v>4766</v>
      </c>
      <c r="D7" s="5">
        <v>8035</v>
      </c>
      <c r="E7" s="5">
        <v>512</v>
      </c>
      <c r="F7" s="3">
        <f t="shared" si="0"/>
        <v>13313</v>
      </c>
      <c r="H7" s="53">
        <f t="shared" ref="H7:H23" si="1">C7/$F7</f>
        <v>0.35799594381431682</v>
      </c>
      <c r="I7" s="54"/>
    </row>
    <row r="8" spans="2:9" ht="13.15" customHeight="1" x14ac:dyDescent="0.2">
      <c r="B8" s="1" t="s">
        <v>12</v>
      </c>
      <c r="C8" s="5">
        <v>25140</v>
      </c>
      <c r="D8" s="5">
        <v>2089</v>
      </c>
      <c r="E8" s="5">
        <v>19</v>
      </c>
      <c r="F8" s="3">
        <f t="shared" si="0"/>
        <v>27248</v>
      </c>
      <c r="H8" s="53">
        <f t="shared" si="1"/>
        <v>0.92263652378156191</v>
      </c>
      <c r="I8" s="54"/>
    </row>
    <row r="9" spans="2:9" ht="13.15" customHeight="1" x14ac:dyDescent="0.2">
      <c r="B9" s="1" t="s">
        <v>13</v>
      </c>
      <c r="C9" s="5">
        <v>29921</v>
      </c>
      <c r="D9" s="5">
        <v>5863</v>
      </c>
      <c r="E9" s="5">
        <v>215</v>
      </c>
      <c r="F9" s="3">
        <f t="shared" si="0"/>
        <v>35999</v>
      </c>
      <c r="H9" s="53">
        <f t="shared" si="1"/>
        <v>0.83116197672157555</v>
      </c>
      <c r="I9" s="54"/>
    </row>
    <row r="10" spans="2:9" ht="13.15" customHeight="1" x14ac:dyDescent="0.2">
      <c r="B10" s="1" t="s">
        <v>14</v>
      </c>
      <c r="C10" s="5">
        <v>13323</v>
      </c>
      <c r="D10" s="5">
        <v>4102</v>
      </c>
      <c r="E10" s="5">
        <v>455</v>
      </c>
      <c r="F10" s="3">
        <f t="shared" si="0"/>
        <v>17880</v>
      </c>
      <c r="H10" s="53">
        <f t="shared" si="1"/>
        <v>0.74513422818791941</v>
      </c>
      <c r="I10" s="54"/>
    </row>
    <row r="11" spans="2:9" ht="13.15" customHeight="1" x14ac:dyDescent="0.2">
      <c r="B11" s="1" t="s">
        <v>15</v>
      </c>
      <c r="C11" s="5">
        <v>36857</v>
      </c>
      <c r="D11" s="5">
        <v>2844</v>
      </c>
      <c r="E11" s="5">
        <v>503</v>
      </c>
      <c r="F11" s="3">
        <f t="shared" si="0"/>
        <v>40204</v>
      </c>
      <c r="H11" s="53">
        <f t="shared" si="1"/>
        <v>0.91674957715650185</v>
      </c>
      <c r="I11" s="54"/>
    </row>
    <row r="12" spans="2:9" ht="13.15" customHeight="1" x14ac:dyDescent="0.2">
      <c r="B12" s="1" t="s">
        <v>16</v>
      </c>
      <c r="C12" s="5">
        <v>578</v>
      </c>
      <c r="D12" s="5">
        <v>1829</v>
      </c>
      <c r="E12" s="5">
        <v>82</v>
      </c>
      <c r="F12" s="3">
        <f t="shared" si="0"/>
        <v>2489</v>
      </c>
      <c r="H12" s="53">
        <f t="shared" si="1"/>
        <v>0.23222177581357975</v>
      </c>
      <c r="I12" s="54"/>
    </row>
    <row r="13" spans="2:9" ht="13.15" customHeight="1" x14ac:dyDescent="0.2">
      <c r="B13" s="1" t="s">
        <v>17</v>
      </c>
      <c r="C13" s="5">
        <v>2223</v>
      </c>
      <c r="D13" s="5">
        <v>4885</v>
      </c>
      <c r="E13" s="5">
        <v>54</v>
      </c>
      <c r="F13" s="3">
        <f t="shared" si="0"/>
        <v>7162</v>
      </c>
      <c r="H13" s="53">
        <f t="shared" si="1"/>
        <v>0.31038815973191847</v>
      </c>
      <c r="I13" s="54"/>
    </row>
    <row r="14" spans="2:9" ht="13.15" customHeight="1" x14ac:dyDescent="0.2">
      <c r="B14" s="1" t="s">
        <v>18</v>
      </c>
      <c r="C14" s="5">
        <v>16334</v>
      </c>
      <c r="D14" s="5">
        <v>1973</v>
      </c>
      <c r="E14" s="5">
        <v>669</v>
      </c>
      <c r="F14" s="3">
        <f t="shared" si="0"/>
        <v>18976</v>
      </c>
      <c r="H14" s="53">
        <f t="shared" si="1"/>
        <v>0.86077150084317033</v>
      </c>
      <c r="I14" s="54"/>
    </row>
    <row r="15" spans="2:9" ht="13.15" customHeight="1" x14ac:dyDescent="0.2">
      <c r="B15" s="1" t="s">
        <v>19</v>
      </c>
      <c r="C15" s="5">
        <v>15764</v>
      </c>
      <c r="D15" s="5">
        <v>775</v>
      </c>
      <c r="E15" s="5">
        <v>2</v>
      </c>
      <c r="F15" s="3">
        <f t="shared" si="0"/>
        <v>16541</v>
      </c>
      <c r="H15" s="53">
        <f t="shared" si="1"/>
        <v>0.95302581464240377</v>
      </c>
      <c r="I15" s="54"/>
    </row>
    <row r="16" spans="2:9" ht="13.15" customHeight="1" x14ac:dyDescent="0.2">
      <c r="B16" s="1" t="s">
        <v>20</v>
      </c>
      <c r="C16" s="5">
        <v>17225</v>
      </c>
      <c r="D16" s="5">
        <v>1226</v>
      </c>
      <c r="E16" s="5">
        <v>1</v>
      </c>
      <c r="F16" s="3">
        <f t="shared" si="0"/>
        <v>18452</v>
      </c>
      <c r="H16" s="53">
        <f t="shared" si="1"/>
        <v>0.93350314329070017</v>
      </c>
      <c r="I16" s="54"/>
    </row>
    <row r="17" spans="2:9" ht="13.15" customHeight="1" x14ac:dyDescent="0.2">
      <c r="B17" s="1" t="s">
        <v>21</v>
      </c>
      <c r="C17" s="5">
        <v>3160</v>
      </c>
      <c r="D17" s="5">
        <v>5389</v>
      </c>
      <c r="E17" s="5">
        <v>243</v>
      </c>
      <c r="F17" s="3">
        <f t="shared" si="0"/>
        <v>8792</v>
      </c>
      <c r="H17" s="53">
        <f t="shared" si="1"/>
        <v>0.35941765241128298</v>
      </c>
      <c r="I17" s="54"/>
    </row>
    <row r="18" spans="2:9" ht="13.15" customHeight="1" x14ac:dyDescent="0.2">
      <c r="B18" s="1" t="s">
        <v>22</v>
      </c>
      <c r="C18" s="5">
        <v>8566</v>
      </c>
      <c r="D18" s="5">
        <v>33366</v>
      </c>
      <c r="E18" s="5">
        <v>383</v>
      </c>
      <c r="F18" s="3">
        <f t="shared" si="0"/>
        <v>42315</v>
      </c>
      <c r="H18" s="53">
        <f t="shared" si="1"/>
        <v>0.20243412501477018</v>
      </c>
      <c r="I18" s="54"/>
    </row>
    <row r="19" spans="2:9" ht="13.15" customHeight="1" x14ac:dyDescent="0.2">
      <c r="B19" s="1" t="s">
        <v>23</v>
      </c>
      <c r="C19" s="5">
        <v>99</v>
      </c>
      <c r="D19" s="5">
        <v>202</v>
      </c>
      <c r="E19" s="5"/>
      <c r="F19" s="3">
        <f t="shared" si="0"/>
        <v>301</v>
      </c>
      <c r="H19" s="53">
        <f t="shared" si="1"/>
        <v>0.32890365448504982</v>
      </c>
      <c r="I19" s="54"/>
    </row>
    <row r="20" spans="2:9" ht="13.15" customHeight="1" x14ac:dyDescent="0.2">
      <c r="B20" s="1" t="s">
        <v>24</v>
      </c>
      <c r="C20" s="5">
        <v>5828</v>
      </c>
      <c r="D20" s="5">
        <v>7931</v>
      </c>
      <c r="E20" s="5">
        <v>463</v>
      </c>
      <c r="F20" s="3">
        <f t="shared" si="0"/>
        <v>14222</v>
      </c>
      <c r="H20" s="53">
        <f t="shared" si="1"/>
        <v>0.40978765293207708</v>
      </c>
      <c r="I20" s="54"/>
    </row>
    <row r="21" spans="2:9" ht="13.15" customHeight="1" x14ac:dyDescent="0.2">
      <c r="B21" s="1" t="s">
        <v>25</v>
      </c>
      <c r="C21" s="5">
        <v>1585</v>
      </c>
      <c r="D21" s="5">
        <v>5533</v>
      </c>
      <c r="E21" s="5">
        <v>16</v>
      </c>
      <c r="F21" s="3">
        <f t="shared" si="0"/>
        <v>7134</v>
      </c>
      <c r="H21" s="53">
        <f t="shared" si="1"/>
        <v>0.22217549761704514</v>
      </c>
      <c r="I21" s="54"/>
    </row>
    <row r="22" spans="2:9" ht="13.15" customHeight="1" x14ac:dyDescent="0.2">
      <c r="B22" s="1" t="s">
        <v>26</v>
      </c>
      <c r="C22" s="5">
        <v>21594</v>
      </c>
      <c r="D22" s="5">
        <v>3083</v>
      </c>
      <c r="E22" s="5">
        <v>1052</v>
      </c>
      <c r="F22" s="3">
        <f t="shared" si="0"/>
        <v>25729</v>
      </c>
      <c r="H22" s="53">
        <f t="shared" si="1"/>
        <v>0.83928640833300949</v>
      </c>
      <c r="I22" s="54"/>
    </row>
    <row r="23" spans="2:9" ht="13.15" customHeight="1" thickBot="1" x14ac:dyDescent="0.25">
      <c r="B23" s="39" t="s">
        <v>27</v>
      </c>
      <c r="C23" s="40">
        <v>15860</v>
      </c>
      <c r="D23" s="40">
        <v>1547</v>
      </c>
      <c r="E23" s="40">
        <v>67</v>
      </c>
      <c r="F23" s="41">
        <f t="shared" si="0"/>
        <v>17474</v>
      </c>
      <c r="H23" s="55">
        <f t="shared" si="1"/>
        <v>0.9076341993819389</v>
      </c>
      <c r="I23" s="56"/>
    </row>
    <row r="24" spans="2:9" ht="13.15" customHeight="1" thickBot="1" x14ac:dyDescent="0.25">
      <c r="B24" s="22"/>
      <c r="C24" s="23"/>
      <c r="D24" s="23"/>
      <c r="E24" s="23"/>
      <c r="F24" s="23"/>
      <c r="H24" s="24"/>
      <c r="I24" s="24"/>
    </row>
    <row r="25" spans="2:9" ht="13.15" customHeight="1" x14ac:dyDescent="0.2">
      <c r="B25" s="33" t="s">
        <v>33</v>
      </c>
      <c r="C25" s="17" t="s">
        <v>0</v>
      </c>
      <c r="D25" s="17" t="s">
        <v>1</v>
      </c>
      <c r="E25" s="18" t="s">
        <v>2</v>
      </c>
      <c r="F25" s="27" t="s">
        <v>30</v>
      </c>
      <c r="H25" s="21"/>
      <c r="I25" s="21"/>
    </row>
    <row r="26" spans="2:9" ht="15" thickBot="1" x14ac:dyDescent="0.25">
      <c r="B26" s="30" t="s">
        <v>31</v>
      </c>
      <c r="C26" s="19">
        <f>SUM(C4:C23)</f>
        <v>248309</v>
      </c>
      <c r="D26" s="7">
        <f>SUM(D4:D23)</f>
        <v>100688</v>
      </c>
      <c r="E26" s="31">
        <f>SUM(E4:E23)</f>
        <v>5166</v>
      </c>
      <c r="F26" s="42">
        <f>SUM(F4:F23)</f>
        <v>354163</v>
      </c>
      <c r="H26" s="47">
        <f>$F$26/$F$33</f>
        <v>0.98105550661769192</v>
      </c>
    </row>
    <row r="27" spans="2:9" ht="13.9" customHeight="1" thickBot="1" x14ac:dyDescent="0.25">
      <c r="B27" s="34" t="s">
        <v>28</v>
      </c>
      <c r="C27" s="11">
        <f t="shared" ref="C27:E27" si="2">C$26/$F$26</f>
        <v>0.70111502330847664</v>
      </c>
      <c r="D27" s="20">
        <f t="shared" si="2"/>
        <v>0.28429847273712949</v>
      </c>
      <c r="E27" s="32">
        <f t="shared" si="2"/>
        <v>1.4586503954393881E-2</v>
      </c>
      <c r="F27" s="29"/>
    </row>
    <row r="28" spans="2:9" ht="14.45" customHeight="1" thickBot="1" x14ac:dyDescent="0.25"/>
    <row r="29" spans="2:9" ht="14.45" customHeight="1" x14ac:dyDescent="0.2">
      <c r="B29" s="57" t="s">
        <v>34</v>
      </c>
      <c r="C29" s="8" t="s">
        <v>0</v>
      </c>
      <c r="D29" s="8" t="s">
        <v>1</v>
      </c>
      <c r="E29" s="46" t="s">
        <v>2</v>
      </c>
      <c r="F29" s="35" t="s">
        <v>30</v>
      </c>
    </row>
    <row r="30" spans="2:9" ht="13.9" customHeight="1" thickBot="1" x14ac:dyDescent="0.25">
      <c r="B30" s="58"/>
      <c r="C30" s="36">
        <v>3297</v>
      </c>
      <c r="D30" s="37">
        <v>1743</v>
      </c>
      <c r="E30" s="38">
        <v>1799</v>
      </c>
      <c r="F30" s="50">
        <f>SUM(C30:E30)</f>
        <v>6839</v>
      </c>
      <c r="H30" s="47">
        <f>$F$30/$F$33</f>
        <v>1.8944493382308133E-2</v>
      </c>
    </row>
    <row r="31" spans="2:9" ht="15" thickBot="1" x14ac:dyDescent="0.25"/>
    <row r="32" spans="2:9" x14ac:dyDescent="0.2">
      <c r="B32" s="12" t="s">
        <v>32</v>
      </c>
      <c r="C32" s="17" t="s">
        <v>0</v>
      </c>
      <c r="D32" s="17" t="s">
        <v>1</v>
      </c>
      <c r="E32" s="25" t="s">
        <v>2</v>
      </c>
      <c r="F32" s="27" t="s">
        <v>30</v>
      </c>
    </row>
    <row r="33" spans="2:8" ht="13.9" customHeight="1" thickBot="1" x14ac:dyDescent="0.25">
      <c r="B33" s="13" t="s">
        <v>31</v>
      </c>
      <c r="C33" s="15">
        <f>$C$26+$C$30</f>
        <v>251606</v>
      </c>
      <c r="D33" s="16">
        <f>$D$26+$D$30</f>
        <v>102431</v>
      </c>
      <c r="E33" s="26">
        <f>$E$26+$E$30</f>
        <v>6965</v>
      </c>
      <c r="F33" s="28">
        <f>SUM(C33:E33)</f>
        <v>361002</v>
      </c>
    </row>
    <row r="34" spans="2:8" ht="13.9" customHeight="1" thickBot="1" x14ac:dyDescent="0.25">
      <c r="B34" s="14" t="s">
        <v>28</v>
      </c>
      <c r="C34" s="11">
        <f>($C$26+$C$30)/($F$26+$F$30)</f>
        <v>0.69696566778023394</v>
      </c>
      <c r="D34" s="9">
        <f>($D$26+$D$30)/($F$26+$F$30)</f>
        <v>0.28374081030021997</v>
      </c>
      <c r="E34" s="10">
        <f>($E$26+$E$30)/($F$26+$F$30)</f>
        <v>1.9293521919546152E-2</v>
      </c>
    </row>
    <row r="35" spans="2:8" ht="17.45" customHeight="1" x14ac:dyDescent="0.2">
      <c r="B35" s="59" t="s">
        <v>47</v>
      </c>
      <c r="C35" s="59"/>
      <c r="D35" s="59"/>
      <c r="E35" s="59"/>
      <c r="F35" s="59"/>
      <c r="G35" s="51"/>
      <c r="H35" s="51"/>
    </row>
    <row r="36" spans="2:8" ht="17.45" customHeight="1" x14ac:dyDescent="0.2">
      <c r="B36" s="59"/>
      <c r="C36" s="59"/>
      <c r="D36" s="59"/>
      <c r="E36" s="59"/>
      <c r="F36" s="59"/>
      <c r="G36" s="51"/>
      <c r="H36" s="51"/>
    </row>
    <row r="40" spans="2:8" x14ac:dyDescent="0.2">
      <c r="E40" s="6" t="s">
        <v>39</v>
      </c>
    </row>
    <row r="41" spans="2:8" x14ac:dyDescent="0.2">
      <c r="C41" s="52"/>
    </row>
  </sheetData>
  <mergeCells count="23">
    <mergeCell ref="H8:I8"/>
    <mergeCell ref="H2:I3"/>
    <mergeCell ref="H4:I4"/>
    <mergeCell ref="H5:I5"/>
    <mergeCell ref="H6:I6"/>
    <mergeCell ref="H7:I7"/>
    <mergeCell ref="H20:I20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1:I21"/>
    <mergeCell ref="H22:I22"/>
    <mergeCell ref="H23:I23"/>
    <mergeCell ref="B29:B30"/>
    <mergeCell ref="B35:F3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A746E-3DC6-4D8E-B171-73CF97960297}">
  <dimension ref="B1:I36"/>
  <sheetViews>
    <sheetView showGridLines="0" topLeftCell="A10" zoomScaleNormal="100" workbookViewId="0">
      <selection activeCell="H33" sqref="H33"/>
    </sheetView>
  </sheetViews>
  <sheetFormatPr baseColWidth="10" defaultColWidth="11.5703125" defaultRowHeight="14.25" x14ac:dyDescent="0.2"/>
  <cols>
    <col min="1" max="1" width="1.140625" style="6" customWidth="1"/>
    <col min="2" max="2" width="14.85546875" style="6" customWidth="1"/>
    <col min="3" max="3" width="11.5703125" style="6"/>
    <col min="4" max="4" width="15.42578125" style="6" customWidth="1"/>
    <col min="5" max="6" width="11.5703125" style="6"/>
    <col min="7" max="7" width="1.42578125" style="6" customWidth="1"/>
    <col min="8" max="8" width="7.42578125" style="6" customWidth="1"/>
    <col min="9" max="9" width="7" style="6" customWidth="1"/>
    <col min="10" max="16384" width="11.5703125" style="6"/>
  </cols>
  <sheetData>
    <row r="1" spans="2:9" ht="8.4499999999999993" customHeight="1" thickBot="1" x14ac:dyDescent="0.25"/>
    <row r="2" spans="2:9" ht="36.6" customHeight="1" x14ac:dyDescent="0.2">
      <c r="B2" s="44" t="s">
        <v>35</v>
      </c>
      <c r="C2" s="45" t="s">
        <v>4</v>
      </c>
      <c r="D2" s="45" t="s">
        <v>5</v>
      </c>
      <c r="E2" s="45" t="s">
        <v>6</v>
      </c>
      <c r="F2" s="43"/>
      <c r="H2" s="60" t="s">
        <v>29</v>
      </c>
      <c r="I2" s="61"/>
    </row>
    <row r="3" spans="2:9" x14ac:dyDescent="0.2">
      <c r="B3" s="48" t="s">
        <v>3</v>
      </c>
      <c r="C3" s="4" t="s">
        <v>0</v>
      </c>
      <c r="D3" s="4" t="s">
        <v>1</v>
      </c>
      <c r="E3" s="4" t="s">
        <v>2</v>
      </c>
      <c r="F3" s="49" t="s">
        <v>7</v>
      </c>
      <c r="H3" s="62"/>
      <c r="I3" s="63"/>
    </row>
    <row r="4" spans="2:9" ht="13.15" customHeight="1" x14ac:dyDescent="0.2">
      <c r="B4" s="2" t="s">
        <v>8</v>
      </c>
      <c r="C4" s="5">
        <v>5278</v>
      </c>
      <c r="D4" s="5">
        <v>491</v>
      </c>
      <c r="E4" s="5">
        <v>3</v>
      </c>
      <c r="F4" s="3">
        <f t="shared" ref="F4:F23" si="0">SUM(C4:E4)</f>
        <v>5772</v>
      </c>
      <c r="H4" s="64">
        <f>C4/$F4</f>
        <v>0.9144144144144144</v>
      </c>
      <c r="I4" s="65"/>
    </row>
    <row r="5" spans="2:9" ht="13.15" customHeight="1" x14ac:dyDescent="0.2">
      <c r="B5" s="1" t="s">
        <v>9</v>
      </c>
      <c r="C5" s="5">
        <v>2643</v>
      </c>
      <c r="D5" s="5">
        <v>8623</v>
      </c>
      <c r="E5" s="5">
        <v>630</v>
      </c>
      <c r="F5" s="3">
        <f t="shared" si="0"/>
        <v>11896</v>
      </c>
      <c r="H5" s="53">
        <f>C5/$F5</f>
        <v>0.22217552118359113</v>
      </c>
      <c r="I5" s="54"/>
    </row>
    <row r="6" spans="2:9" ht="13.15" customHeight="1" x14ac:dyDescent="0.2">
      <c r="B6" s="1" t="s">
        <v>10</v>
      </c>
      <c r="C6" s="5">
        <v>20980</v>
      </c>
      <c r="D6" s="5">
        <v>1322</v>
      </c>
      <c r="E6" s="5">
        <v>183</v>
      </c>
      <c r="F6" s="3">
        <f t="shared" si="0"/>
        <v>22485</v>
      </c>
      <c r="H6" s="53">
        <f>C6/$F6</f>
        <v>0.9330664887702913</v>
      </c>
      <c r="I6" s="54"/>
    </row>
    <row r="7" spans="2:9" ht="13.15" customHeight="1" x14ac:dyDescent="0.2">
      <c r="B7" s="1" t="s">
        <v>11</v>
      </c>
      <c r="C7" s="5">
        <v>4595</v>
      </c>
      <c r="D7" s="5">
        <v>8103</v>
      </c>
      <c r="E7" s="5">
        <v>723</v>
      </c>
      <c r="F7" s="3">
        <f t="shared" si="0"/>
        <v>13421</v>
      </c>
      <c r="H7" s="53">
        <f t="shared" ref="H7:H23" si="1">C7/$F7</f>
        <v>0.34237389166232024</v>
      </c>
      <c r="I7" s="54"/>
    </row>
    <row r="8" spans="2:9" ht="13.15" customHeight="1" x14ac:dyDescent="0.2">
      <c r="B8" s="1" t="s">
        <v>12</v>
      </c>
      <c r="C8" s="5">
        <v>24743</v>
      </c>
      <c r="D8" s="5">
        <v>2122</v>
      </c>
      <c r="E8" s="5">
        <v>249</v>
      </c>
      <c r="F8" s="3">
        <f t="shared" si="0"/>
        <v>27114</v>
      </c>
      <c r="H8" s="53">
        <f t="shared" si="1"/>
        <v>0.91255439994098986</v>
      </c>
      <c r="I8" s="54"/>
    </row>
    <row r="9" spans="2:9" ht="13.15" customHeight="1" x14ac:dyDescent="0.2">
      <c r="B9" s="1" t="s">
        <v>13</v>
      </c>
      <c r="C9" s="5">
        <v>28676</v>
      </c>
      <c r="D9" s="5">
        <v>6371</v>
      </c>
      <c r="E9" s="5">
        <v>964</v>
      </c>
      <c r="F9" s="3">
        <f t="shared" si="0"/>
        <v>36011</v>
      </c>
      <c r="H9" s="53">
        <f t="shared" si="1"/>
        <v>0.79631223792729999</v>
      </c>
      <c r="I9" s="54"/>
    </row>
    <row r="10" spans="2:9" ht="13.15" customHeight="1" x14ac:dyDescent="0.2">
      <c r="B10" s="1" t="s">
        <v>14</v>
      </c>
      <c r="C10" s="5">
        <v>12705</v>
      </c>
      <c r="D10" s="5">
        <v>4292</v>
      </c>
      <c r="E10" s="5">
        <v>741</v>
      </c>
      <c r="F10" s="3">
        <f t="shared" si="0"/>
        <v>17738</v>
      </c>
      <c r="H10" s="53">
        <f t="shared" si="1"/>
        <v>0.71625887924230469</v>
      </c>
      <c r="I10" s="54"/>
    </row>
    <row r="11" spans="2:9" ht="13.15" customHeight="1" x14ac:dyDescent="0.2">
      <c r="B11" s="1" t="s">
        <v>15</v>
      </c>
      <c r="C11" s="5">
        <v>36205</v>
      </c>
      <c r="D11" s="5">
        <v>3012</v>
      </c>
      <c r="E11" s="5">
        <v>816</v>
      </c>
      <c r="F11" s="3">
        <f t="shared" si="0"/>
        <v>40033</v>
      </c>
      <c r="H11" s="53">
        <f t="shared" si="1"/>
        <v>0.9043788874178802</v>
      </c>
      <c r="I11" s="54"/>
    </row>
    <row r="12" spans="2:9" ht="13.15" customHeight="1" x14ac:dyDescent="0.2">
      <c r="B12" s="1" t="s">
        <v>16</v>
      </c>
      <c r="C12" s="5">
        <v>568</v>
      </c>
      <c r="D12" s="5">
        <v>1832</v>
      </c>
      <c r="E12" s="5">
        <v>107</v>
      </c>
      <c r="F12" s="3">
        <f t="shared" si="0"/>
        <v>2507</v>
      </c>
      <c r="H12" s="53">
        <f t="shared" si="1"/>
        <v>0.22656561627443159</v>
      </c>
      <c r="I12" s="54"/>
    </row>
    <row r="13" spans="2:9" ht="13.15" customHeight="1" x14ac:dyDescent="0.2">
      <c r="B13" s="1" t="s">
        <v>17</v>
      </c>
      <c r="C13" s="5">
        <v>2086</v>
      </c>
      <c r="D13" s="5">
        <v>4945</v>
      </c>
      <c r="E13" s="5">
        <v>220</v>
      </c>
      <c r="F13" s="3">
        <f t="shared" si="0"/>
        <v>7251</v>
      </c>
      <c r="H13" s="53">
        <f t="shared" si="1"/>
        <v>0.28768445731623227</v>
      </c>
      <c r="I13" s="54"/>
    </row>
    <row r="14" spans="2:9" ht="13.15" customHeight="1" x14ac:dyDescent="0.2">
      <c r="B14" s="1" t="s">
        <v>18</v>
      </c>
      <c r="C14" s="5">
        <v>16003</v>
      </c>
      <c r="D14" s="5">
        <v>2033</v>
      </c>
      <c r="E14" s="5">
        <v>947</v>
      </c>
      <c r="F14" s="3">
        <f t="shared" si="0"/>
        <v>18983</v>
      </c>
      <c r="H14" s="53">
        <f t="shared" si="1"/>
        <v>0.84301743665384821</v>
      </c>
      <c r="I14" s="54"/>
    </row>
    <row r="15" spans="2:9" ht="13.15" customHeight="1" x14ac:dyDescent="0.2">
      <c r="B15" s="1" t="s">
        <v>19</v>
      </c>
      <c r="C15" s="5">
        <v>15678</v>
      </c>
      <c r="D15" s="5">
        <v>822</v>
      </c>
      <c r="E15" s="5">
        <v>46</v>
      </c>
      <c r="F15" s="3">
        <f t="shared" si="0"/>
        <v>16546</v>
      </c>
      <c r="H15" s="53">
        <f t="shared" si="1"/>
        <v>0.9475401909827148</v>
      </c>
      <c r="I15" s="54"/>
    </row>
    <row r="16" spans="2:9" ht="13.15" customHeight="1" x14ac:dyDescent="0.2">
      <c r="B16" s="1" t="s">
        <v>20</v>
      </c>
      <c r="C16" s="5">
        <v>17014</v>
      </c>
      <c r="D16" s="5">
        <v>1313</v>
      </c>
      <c r="E16" s="5">
        <v>32</v>
      </c>
      <c r="F16" s="3">
        <f t="shared" si="0"/>
        <v>18359</v>
      </c>
      <c r="H16" s="53">
        <f t="shared" si="1"/>
        <v>0.92673892913557387</v>
      </c>
      <c r="I16" s="54"/>
    </row>
    <row r="17" spans="2:9" ht="13.15" customHeight="1" x14ac:dyDescent="0.2">
      <c r="B17" s="1" t="s">
        <v>21</v>
      </c>
      <c r="C17" s="5">
        <v>2694</v>
      </c>
      <c r="D17" s="5">
        <v>5442</v>
      </c>
      <c r="E17" s="5">
        <v>687</v>
      </c>
      <c r="F17" s="3">
        <f t="shared" si="0"/>
        <v>8823</v>
      </c>
      <c r="H17" s="53">
        <f t="shared" si="1"/>
        <v>0.30533832029921798</v>
      </c>
      <c r="I17" s="54"/>
    </row>
    <row r="18" spans="2:9" ht="13.15" customHeight="1" x14ac:dyDescent="0.2">
      <c r="B18" s="1" t="s">
        <v>22</v>
      </c>
      <c r="C18" s="5">
        <v>7999</v>
      </c>
      <c r="D18" s="5">
        <v>33657</v>
      </c>
      <c r="E18" s="5">
        <v>619</v>
      </c>
      <c r="F18" s="3">
        <f t="shared" si="0"/>
        <v>42275</v>
      </c>
      <c r="H18" s="53">
        <f t="shared" si="1"/>
        <v>0.18921348314606742</v>
      </c>
      <c r="I18" s="54"/>
    </row>
    <row r="19" spans="2:9" ht="13.15" customHeight="1" x14ac:dyDescent="0.2">
      <c r="B19" s="1" t="s">
        <v>23</v>
      </c>
      <c r="C19" s="5">
        <v>95</v>
      </c>
      <c r="D19" s="5">
        <v>202</v>
      </c>
      <c r="E19" s="5"/>
      <c r="F19" s="3">
        <f t="shared" si="0"/>
        <v>297</v>
      </c>
      <c r="H19" s="53">
        <f t="shared" si="1"/>
        <v>0.31986531986531985</v>
      </c>
      <c r="I19" s="54"/>
    </row>
    <row r="20" spans="2:9" ht="13.15" customHeight="1" x14ac:dyDescent="0.2">
      <c r="B20" s="1" t="s">
        <v>24</v>
      </c>
      <c r="C20" s="5">
        <v>5432</v>
      </c>
      <c r="D20" s="5">
        <v>8090</v>
      </c>
      <c r="E20" s="5">
        <v>992</v>
      </c>
      <c r="F20" s="3">
        <f t="shared" si="0"/>
        <v>14514</v>
      </c>
      <c r="H20" s="53">
        <f t="shared" si="1"/>
        <v>0.37425933581369714</v>
      </c>
      <c r="I20" s="54"/>
    </row>
    <row r="21" spans="2:9" ht="13.15" customHeight="1" x14ac:dyDescent="0.2">
      <c r="B21" s="1" t="s">
        <v>25</v>
      </c>
      <c r="C21" s="5">
        <v>1330</v>
      </c>
      <c r="D21" s="5">
        <v>5681</v>
      </c>
      <c r="E21" s="5">
        <v>85</v>
      </c>
      <c r="F21" s="3">
        <f t="shared" si="0"/>
        <v>7096</v>
      </c>
      <c r="H21" s="53">
        <f t="shared" si="1"/>
        <v>0.18742953776775648</v>
      </c>
      <c r="I21" s="54"/>
    </row>
    <row r="22" spans="2:9" ht="13.15" customHeight="1" x14ac:dyDescent="0.2">
      <c r="B22" s="1" t="s">
        <v>26</v>
      </c>
      <c r="C22" s="5">
        <v>19866</v>
      </c>
      <c r="D22" s="5">
        <v>3736</v>
      </c>
      <c r="E22" s="5">
        <v>2040</v>
      </c>
      <c r="F22" s="3">
        <f t="shared" si="0"/>
        <v>25642</v>
      </c>
      <c r="H22" s="53">
        <f t="shared" si="1"/>
        <v>0.77474455970673117</v>
      </c>
      <c r="I22" s="54"/>
    </row>
    <row r="23" spans="2:9" ht="13.15" customHeight="1" thickBot="1" x14ac:dyDescent="0.25">
      <c r="B23" s="39" t="s">
        <v>27</v>
      </c>
      <c r="C23" s="40">
        <v>15222</v>
      </c>
      <c r="D23" s="40">
        <v>1665</v>
      </c>
      <c r="E23" s="40">
        <v>398</v>
      </c>
      <c r="F23" s="41">
        <f t="shared" si="0"/>
        <v>17285</v>
      </c>
      <c r="H23" s="55">
        <f t="shared" si="1"/>
        <v>0.88064796065953144</v>
      </c>
      <c r="I23" s="56"/>
    </row>
    <row r="24" spans="2:9" ht="13.15" customHeight="1" thickBot="1" x14ac:dyDescent="0.25">
      <c r="B24" s="22"/>
      <c r="C24" s="23"/>
      <c r="D24" s="23"/>
      <c r="E24" s="23"/>
      <c r="F24" s="23"/>
      <c r="H24" s="24"/>
      <c r="I24" s="24"/>
    </row>
    <row r="25" spans="2:9" ht="13.15" customHeight="1" x14ac:dyDescent="0.2">
      <c r="B25" s="33" t="s">
        <v>33</v>
      </c>
      <c r="C25" s="17" t="s">
        <v>0</v>
      </c>
      <c r="D25" s="17" t="s">
        <v>1</v>
      </c>
      <c r="E25" s="18" t="s">
        <v>2</v>
      </c>
      <c r="F25" s="27" t="s">
        <v>30</v>
      </c>
      <c r="H25" s="21"/>
      <c r="I25" s="21"/>
    </row>
    <row r="26" spans="2:9" ht="15" thickBot="1" x14ac:dyDescent="0.25">
      <c r="B26" s="30" t="s">
        <v>31</v>
      </c>
      <c r="C26" s="19">
        <f>SUM(C4:C23)</f>
        <v>239812</v>
      </c>
      <c r="D26" s="7">
        <f>SUM(D4:D23)</f>
        <v>103754</v>
      </c>
      <c r="E26" s="31">
        <f>SUM(E4:E23)</f>
        <v>10482</v>
      </c>
      <c r="F26" s="42">
        <f>SUM(F4:F23)</f>
        <v>354048</v>
      </c>
      <c r="H26" s="47">
        <f>$F$26/$F$33</f>
        <v>0.98260688564173015</v>
      </c>
    </row>
    <row r="27" spans="2:9" ht="13.9" customHeight="1" thickBot="1" x14ac:dyDescent="0.25">
      <c r="B27" s="34" t="s">
        <v>28</v>
      </c>
      <c r="C27" s="11">
        <f t="shared" ref="C27:E27" si="2">C$26/$F$26</f>
        <v>0.67734318510484459</v>
      </c>
      <c r="D27" s="20">
        <f t="shared" si="2"/>
        <v>0.29305065979754158</v>
      </c>
      <c r="E27" s="32">
        <f t="shared" si="2"/>
        <v>2.9606155097613884E-2</v>
      </c>
      <c r="F27" s="29"/>
    </row>
    <row r="28" spans="2:9" ht="14.45" customHeight="1" thickBot="1" x14ac:dyDescent="0.25"/>
    <row r="29" spans="2:9" ht="14.45" customHeight="1" x14ac:dyDescent="0.2">
      <c r="B29" s="57" t="s">
        <v>34</v>
      </c>
      <c r="C29" s="8" t="s">
        <v>0</v>
      </c>
      <c r="D29" s="8" t="s">
        <v>1</v>
      </c>
      <c r="E29" s="46" t="s">
        <v>2</v>
      </c>
      <c r="F29" s="35" t="s">
        <v>30</v>
      </c>
    </row>
    <row r="30" spans="2:9" ht="13.9" customHeight="1" thickBot="1" x14ac:dyDescent="0.25">
      <c r="B30" s="58"/>
      <c r="C30" s="36">
        <v>2760</v>
      </c>
      <c r="D30" s="37">
        <v>1687</v>
      </c>
      <c r="E30" s="38">
        <v>1820</v>
      </c>
      <c r="F30" s="50">
        <f>SUM(C30:E30)</f>
        <v>6267</v>
      </c>
      <c r="G30" s="6">
        <v>6267</v>
      </c>
      <c r="H30" s="47">
        <f>$F$30/$F$33</f>
        <v>1.7393114358269846E-2</v>
      </c>
    </row>
    <row r="31" spans="2:9" ht="15" thickBot="1" x14ac:dyDescent="0.25"/>
    <row r="32" spans="2:9" x14ac:dyDescent="0.2">
      <c r="B32" s="12" t="s">
        <v>32</v>
      </c>
      <c r="C32" s="17" t="s">
        <v>0</v>
      </c>
      <c r="D32" s="17" t="s">
        <v>1</v>
      </c>
      <c r="E32" s="25" t="s">
        <v>2</v>
      </c>
      <c r="F32" s="27" t="s">
        <v>30</v>
      </c>
    </row>
    <row r="33" spans="2:8" ht="13.9" customHeight="1" thickBot="1" x14ac:dyDescent="0.25">
      <c r="B33" s="13" t="s">
        <v>31</v>
      </c>
      <c r="C33" s="15">
        <f>$C$26+$C$30</f>
        <v>242572</v>
      </c>
      <c r="D33" s="16">
        <f>$D$26+$D$30</f>
        <v>105441</v>
      </c>
      <c r="E33" s="26">
        <f>$E$26+$E$30</f>
        <v>12302</v>
      </c>
      <c r="F33" s="28">
        <f>SUM(C33:E33)</f>
        <v>360315</v>
      </c>
    </row>
    <row r="34" spans="2:8" ht="13.9" customHeight="1" thickBot="1" x14ac:dyDescent="0.25">
      <c r="B34" s="14" t="s">
        <v>28</v>
      </c>
      <c r="C34" s="11">
        <f>($C$26+$C$30)/($F$26+$F$30)</f>
        <v>0.67322204182451462</v>
      </c>
      <c r="D34" s="9">
        <f>($D$26+$D$30)/($F$26+$F$30)</f>
        <v>0.29263561050747261</v>
      </c>
      <c r="E34" s="10">
        <f>($E$26+$E$30)/($F$26+$F$30)</f>
        <v>3.4142347668012711E-2</v>
      </c>
    </row>
    <row r="35" spans="2:8" ht="17.45" customHeight="1" x14ac:dyDescent="0.2">
      <c r="B35" s="59" t="s">
        <v>37</v>
      </c>
      <c r="C35" s="59"/>
      <c r="D35" s="59"/>
      <c r="E35" s="59"/>
      <c r="F35" s="59"/>
      <c r="G35" s="59"/>
      <c r="H35" s="59"/>
    </row>
    <row r="36" spans="2:8" ht="17.45" customHeight="1" x14ac:dyDescent="0.2">
      <c r="B36" s="59"/>
      <c r="C36" s="59"/>
      <c r="D36" s="59"/>
      <c r="E36" s="59"/>
      <c r="F36" s="59"/>
      <c r="G36" s="59"/>
      <c r="H36" s="59"/>
    </row>
  </sheetData>
  <mergeCells count="23">
    <mergeCell ref="H21:I21"/>
    <mergeCell ref="H22:I22"/>
    <mergeCell ref="H23:I23"/>
    <mergeCell ref="B29:B30"/>
    <mergeCell ref="B35:H36"/>
    <mergeCell ref="H20:I20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8:I8"/>
    <mergeCell ref="H2:I3"/>
    <mergeCell ref="H4:I4"/>
    <mergeCell ref="H5:I5"/>
    <mergeCell ref="H6:I6"/>
    <mergeCell ref="H7:I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613C0-5709-4392-B1FE-940A5EBAFE11}">
  <dimension ref="B1:I40"/>
  <sheetViews>
    <sheetView showGridLines="0" topLeftCell="A21" zoomScale="120" zoomScaleNormal="120" workbookViewId="0">
      <selection activeCell="C30" sqref="C30:E30"/>
    </sheetView>
  </sheetViews>
  <sheetFormatPr baseColWidth="10" defaultColWidth="11.5703125" defaultRowHeight="14.25" x14ac:dyDescent="0.2"/>
  <cols>
    <col min="1" max="1" width="1.140625" style="6" customWidth="1"/>
    <col min="2" max="2" width="14.85546875" style="6" customWidth="1"/>
    <col min="3" max="3" width="11.5703125" style="6"/>
    <col min="4" max="4" width="15.42578125" style="6" customWidth="1"/>
    <col min="5" max="6" width="11.5703125" style="6"/>
    <col min="7" max="7" width="1.42578125" style="6" customWidth="1"/>
    <col min="8" max="8" width="7.42578125" style="6" customWidth="1"/>
    <col min="9" max="9" width="7" style="6" customWidth="1"/>
    <col min="10" max="16384" width="11.5703125" style="6"/>
  </cols>
  <sheetData>
    <row r="1" spans="2:9" ht="8.4499999999999993" customHeight="1" thickBot="1" x14ac:dyDescent="0.25"/>
    <row r="2" spans="2:9" ht="36.6" customHeight="1" x14ac:dyDescent="0.2">
      <c r="B2" s="44" t="s">
        <v>35</v>
      </c>
      <c r="C2" s="45" t="s">
        <v>4</v>
      </c>
      <c r="D2" s="45" t="s">
        <v>5</v>
      </c>
      <c r="E2" s="45" t="s">
        <v>6</v>
      </c>
      <c r="F2" s="43"/>
      <c r="H2" s="60" t="s">
        <v>29</v>
      </c>
      <c r="I2" s="61"/>
    </row>
    <row r="3" spans="2:9" x14ac:dyDescent="0.2">
      <c r="B3" s="48" t="s">
        <v>3</v>
      </c>
      <c r="C3" s="4" t="s">
        <v>0</v>
      </c>
      <c r="D3" s="4" t="s">
        <v>1</v>
      </c>
      <c r="E3" s="4" t="s">
        <v>2</v>
      </c>
      <c r="F3" s="49" t="s">
        <v>7</v>
      </c>
      <c r="H3" s="62"/>
      <c r="I3" s="63"/>
    </row>
    <row r="4" spans="2:9" ht="13.15" customHeight="1" x14ac:dyDescent="0.2">
      <c r="B4" s="2" t="s">
        <v>8</v>
      </c>
      <c r="C4" s="5">
        <v>5281</v>
      </c>
      <c r="D4" s="5">
        <v>489</v>
      </c>
      <c r="E4" s="5">
        <v>3</v>
      </c>
      <c r="F4" s="3">
        <f t="shared" ref="F4:F23" si="0">SUM(C4:E4)</f>
        <v>5773</v>
      </c>
      <c r="H4" s="64">
        <f>C4/$F4</f>
        <v>0.9147756798891391</v>
      </c>
      <c r="I4" s="65"/>
    </row>
    <row r="5" spans="2:9" ht="13.15" customHeight="1" x14ac:dyDescent="0.2">
      <c r="B5" s="1" t="s">
        <v>9</v>
      </c>
      <c r="C5" s="5">
        <v>2722</v>
      </c>
      <c r="D5" s="5">
        <v>8566</v>
      </c>
      <c r="E5" s="5">
        <v>607</v>
      </c>
      <c r="F5" s="3">
        <f t="shared" si="0"/>
        <v>11895</v>
      </c>
      <c r="H5" s="53">
        <f>C5/$F5</f>
        <v>0.22883564522908786</v>
      </c>
      <c r="I5" s="54"/>
    </row>
    <row r="6" spans="2:9" ht="13.15" customHeight="1" x14ac:dyDescent="0.2">
      <c r="B6" s="1" t="s">
        <v>10</v>
      </c>
      <c r="C6" s="5">
        <v>21001</v>
      </c>
      <c r="D6" s="5">
        <v>1308</v>
      </c>
      <c r="E6" s="5">
        <v>167</v>
      </c>
      <c r="F6" s="3">
        <f t="shared" si="0"/>
        <v>22476</v>
      </c>
      <c r="H6" s="53">
        <f>C6/$F6</f>
        <v>0.93437444385121904</v>
      </c>
      <c r="I6" s="54"/>
    </row>
    <row r="7" spans="2:9" ht="13.15" customHeight="1" x14ac:dyDescent="0.2">
      <c r="B7" s="1" t="s">
        <v>11</v>
      </c>
      <c r="C7" s="5">
        <v>4606</v>
      </c>
      <c r="D7" s="5">
        <v>8102</v>
      </c>
      <c r="E7" s="5">
        <v>721</v>
      </c>
      <c r="F7" s="3">
        <f t="shared" si="0"/>
        <v>13429</v>
      </c>
      <c r="H7" s="53">
        <f t="shared" ref="H7:H23" si="1">C7/$F7</f>
        <v>0.34298905354084447</v>
      </c>
      <c r="I7" s="54"/>
    </row>
    <row r="8" spans="2:9" ht="13.15" customHeight="1" x14ac:dyDescent="0.2">
      <c r="B8" s="1" t="s">
        <v>12</v>
      </c>
      <c r="C8" s="5">
        <v>24785</v>
      </c>
      <c r="D8" s="5">
        <v>2103</v>
      </c>
      <c r="E8" s="5">
        <v>208</v>
      </c>
      <c r="F8" s="3">
        <f t="shared" si="0"/>
        <v>27096</v>
      </c>
      <c r="H8" s="53">
        <f t="shared" si="1"/>
        <v>0.91471065839976384</v>
      </c>
      <c r="I8" s="54"/>
    </row>
    <row r="9" spans="2:9" ht="13.15" customHeight="1" x14ac:dyDescent="0.2">
      <c r="B9" s="1" t="s">
        <v>13</v>
      </c>
      <c r="C9" s="5">
        <v>29381</v>
      </c>
      <c r="D9" s="5">
        <v>6048</v>
      </c>
      <c r="E9" s="5">
        <v>551</v>
      </c>
      <c r="F9" s="3">
        <f t="shared" si="0"/>
        <v>35980</v>
      </c>
      <c r="H9" s="53">
        <f t="shared" si="1"/>
        <v>0.81659255141745413</v>
      </c>
      <c r="I9" s="54"/>
    </row>
    <row r="10" spans="2:9" ht="13.15" customHeight="1" x14ac:dyDescent="0.2">
      <c r="B10" s="1" t="s">
        <v>14</v>
      </c>
      <c r="C10" s="5">
        <v>13063</v>
      </c>
      <c r="D10" s="5">
        <v>4122</v>
      </c>
      <c r="E10" s="5">
        <v>618</v>
      </c>
      <c r="F10" s="3">
        <f t="shared" si="0"/>
        <v>17803</v>
      </c>
      <c r="H10" s="53">
        <f t="shared" si="1"/>
        <v>0.73375273830253329</v>
      </c>
      <c r="I10" s="54"/>
    </row>
    <row r="11" spans="2:9" ht="13.15" customHeight="1" x14ac:dyDescent="0.2">
      <c r="B11" s="1" t="s">
        <v>15</v>
      </c>
      <c r="C11" s="5">
        <v>36386</v>
      </c>
      <c r="D11" s="5">
        <v>2980</v>
      </c>
      <c r="E11" s="5">
        <v>659</v>
      </c>
      <c r="F11" s="3">
        <f t="shared" si="0"/>
        <v>40025</v>
      </c>
      <c r="H11" s="53">
        <f t="shared" si="1"/>
        <v>0.9090818238600874</v>
      </c>
      <c r="I11" s="54"/>
    </row>
    <row r="12" spans="2:9" ht="13.15" customHeight="1" x14ac:dyDescent="0.2">
      <c r="B12" s="1" t="s">
        <v>16</v>
      </c>
      <c r="C12" s="5">
        <v>569</v>
      </c>
      <c r="D12" s="5">
        <v>1832</v>
      </c>
      <c r="E12" s="5">
        <v>105</v>
      </c>
      <c r="F12" s="3">
        <f t="shared" si="0"/>
        <v>2506</v>
      </c>
      <c r="H12" s="53">
        <f t="shared" si="1"/>
        <v>0.22705506783719073</v>
      </c>
      <c r="I12" s="54"/>
    </row>
    <row r="13" spans="2:9" ht="13.15" customHeight="1" x14ac:dyDescent="0.2">
      <c r="B13" s="1" t="s">
        <v>17</v>
      </c>
      <c r="C13" s="5">
        <v>2166</v>
      </c>
      <c r="D13" s="5">
        <v>4904</v>
      </c>
      <c r="E13" s="5">
        <v>180</v>
      </c>
      <c r="F13" s="3">
        <f t="shared" si="0"/>
        <v>7250</v>
      </c>
      <c r="H13" s="53">
        <f t="shared" si="1"/>
        <v>0.2987586206896552</v>
      </c>
      <c r="I13" s="54"/>
    </row>
    <row r="14" spans="2:9" ht="13.15" customHeight="1" x14ac:dyDescent="0.2">
      <c r="B14" s="1" t="s">
        <v>18</v>
      </c>
      <c r="C14" s="5">
        <v>16129</v>
      </c>
      <c r="D14" s="5">
        <v>2018</v>
      </c>
      <c r="E14" s="5">
        <v>835</v>
      </c>
      <c r="F14" s="3">
        <f t="shared" si="0"/>
        <v>18982</v>
      </c>
      <c r="H14" s="53">
        <f t="shared" si="1"/>
        <v>0.84969971551996626</v>
      </c>
      <c r="I14" s="54"/>
    </row>
    <row r="15" spans="2:9" ht="13.15" customHeight="1" x14ac:dyDescent="0.2">
      <c r="B15" s="1" t="s">
        <v>19</v>
      </c>
      <c r="C15" s="5">
        <v>15685</v>
      </c>
      <c r="D15" s="5">
        <v>813</v>
      </c>
      <c r="E15" s="5">
        <v>24</v>
      </c>
      <c r="F15" s="3">
        <f t="shared" si="0"/>
        <v>16522</v>
      </c>
      <c r="H15" s="53">
        <f t="shared" si="1"/>
        <v>0.9493402735746278</v>
      </c>
      <c r="I15" s="54"/>
    </row>
    <row r="16" spans="2:9" ht="13.15" customHeight="1" x14ac:dyDescent="0.2">
      <c r="B16" s="1" t="s">
        <v>20</v>
      </c>
      <c r="C16" s="5">
        <v>17083</v>
      </c>
      <c r="D16" s="5">
        <v>1265</v>
      </c>
      <c r="E16" s="5">
        <v>12</v>
      </c>
      <c r="F16" s="3">
        <f t="shared" si="0"/>
        <v>18360</v>
      </c>
      <c r="H16" s="53">
        <f t="shared" si="1"/>
        <v>0.93044662309368187</v>
      </c>
      <c r="I16" s="54"/>
    </row>
    <row r="17" spans="2:9" ht="13.15" customHeight="1" x14ac:dyDescent="0.2">
      <c r="B17" s="1" t="s">
        <v>21</v>
      </c>
      <c r="C17" s="5">
        <v>2708</v>
      </c>
      <c r="D17" s="5">
        <v>5432</v>
      </c>
      <c r="E17" s="5">
        <v>682</v>
      </c>
      <c r="F17" s="3">
        <f t="shared" si="0"/>
        <v>8822</v>
      </c>
      <c r="H17" s="53">
        <f t="shared" si="1"/>
        <v>0.3069598730446611</v>
      </c>
      <c r="I17" s="54"/>
    </row>
    <row r="18" spans="2:9" ht="13.15" customHeight="1" x14ac:dyDescent="0.2">
      <c r="B18" s="1" t="s">
        <v>22</v>
      </c>
      <c r="C18" s="5">
        <v>8078</v>
      </c>
      <c r="D18" s="5">
        <v>33597</v>
      </c>
      <c r="E18" s="5">
        <v>588</v>
      </c>
      <c r="F18" s="3">
        <f t="shared" si="0"/>
        <v>42263</v>
      </c>
      <c r="H18" s="53">
        <f t="shared" si="1"/>
        <v>0.19113645505524926</v>
      </c>
      <c r="I18" s="54"/>
    </row>
    <row r="19" spans="2:9" ht="13.15" customHeight="1" x14ac:dyDescent="0.2">
      <c r="B19" s="1" t="s">
        <v>23</v>
      </c>
      <c r="C19" s="5">
        <v>97</v>
      </c>
      <c r="D19" s="5">
        <v>202</v>
      </c>
      <c r="E19" s="5"/>
      <c r="F19" s="3">
        <f t="shared" si="0"/>
        <v>299</v>
      </c>
      <c r="H19" s="53">
        <f t="shared" si="1"/>
        <v>0.32441471571906355</v>
      </c>
      <c r="I19" s="54"/>
    </row>
    <row r="20" spans="2:9" ht="13.15" customHeight="1" x14ac:dyDescent="0.2">
      <c r="B20" s="1" t="s">
        <v>24</v>
      </c>
      <c r="C20" s="5">
        <v>5571</v>
      </c>
      <c r="D20" s="5">
        <v>8063</v>
      </c>
      <c r="E20" s="5">
        <v>923</v>
      </c>
      <c r="F20" s="3">
        <f t="shared" si="0"/>
        <v>14557</v>
      </c>
      <c r="H20" s="53">
        <f t="shared" si="1"/>
        <v>0.38270247990657413</v>
      </c>
      <c r="I20" s="54"/>
    </row>
    <row r="21" spans="2:9" ht="13.15" customHeight="1" x14ac:dyDescent="0.2">
      <c r="B21" s="1" t="s">
        <v>25</v>
      </c>
      <c r="C21" s="5">
        <v>1357</v>
      </c>
      <c r="D21" s="5">
        <v>5654</v>
      </c>
      <c r="E21" s="5">
        <v>81</v>
      </c>
      <c r="F21" s="3">
        <f t="shared" si="0"/>
        <v>7092</v>
      </c>
      <c r="H21" s="53">
        <f t="shared" si="1"/>
        <v>0.1913423575860124</v>
      </c>
      <c r="I21" s="54"/>
    </row>
    <row r="22" spans="2:9" ht="13.15" customHeight="1" x14ac:dyDescent="0.2">
      <c r="B22" s="1" t="s">
        <v>26</v>
      </c>
      <c r="C22" s="5">
        <v>20020</v>
      </c>
      <c r="D22" s="5">
        <v>3724</v>
      </c>
      <c r="E22" s="5">
        <v>1919</v>
      </c>
      <c r="F22" s="3">
        <f t="shared" si="0"/>
        <v>25663</v>
      </c>
      <c r="H22" s="53">
        <f t="shared" si="1"/>
        <v>0.78011144449207026</v>
      </c>
      <c r="I22" s="54"/>
    </row>
    <row r="23" spans="2:9" ht="13.15" customHeight="1" thickBot="1" x14ac:dyDescent="0.25">
      <c r="B23" s="39" t="s">
        <v>27</v>
      </c>
      <c r="C23" s="40">
        <v>15379</v>
      </c>
      <c r="D23" s="40">
        <v>1593</v>
      </c>
      <c r="E23" s="40">
        <v>288</v>
      </c>
      <c r="F23" s="41">
        <f t="shared" si="0"/>
        <v>17260</v>
      </c>
      <c r="H23" s="55">
        <f t="shared" si="1"/>
        <v>0.89101969872537656</v>
      </c>
      <c r="I23" s="56"/>
    </row>
    <row r="24" spans="2:9" ht="13.15" customHeight="1" thickBot="1" x14ac:dyDescent="0.25">
      <c r="B24" s="22"/>
      <c r="C24" s="23"/>
      <c r="D24" s="23"/>
      <c r="E24" s="23"/>
      <c r="F24" s="23"/>
      <c r="H24" s="24"/>
      <c r="I24" s="24"/>
    </row>
    <row r="25" spans="2:9" ht="13.15" customHeight="1" x14ac:dyDescent="0.2">
      <c r="B25" s="33" t="s">
        <v>33</v>
      </c>
      <c r="C25" s="17" t="s">
        <v>0</v>
      </c>
      <c r="D25" s="17" t="s">
        <v>1</v>
      </c>
      <c r="E25" s="18" t="s">
        <v>2</v>
      </c>
      <c r="F25" s="27" t="s">
        <v>30</v>
      </c>
      <c r="H25" s="21"/>
      <c r="I25" s="21"/>
    </row>
    <row r="26" spans="2:9" ht="15" thickBot="1" x14ac:dyDescent="0.25">
      <c r="B26" s="30" t="s">
        <v>31</v>
      </c>
      <c r="C26" s="19">
        <f>SUM(C4:C23)</f>
        <v>242067</v>
      </c>
      <c r="D26" s="7">
        <f>SUM(D4:D23)</f>
        <v>102815</v>
      </c>
      <c r="E26" s="31">
        <f>SUM(E4:E23)</f>
        <v>9171</v>
      </c>
      <c r="F26" s="42">
        <f>SUM(F4:F23)</f>
        <v>354053</v>
      </c>
      <c r="H26" s="47">
        <f>$F$26/$F$33</f>
        <v>0.9826562161742094</v>
      </c>
    </row>
    <row r="27" spans="2:9" ht="13.9" customHeight="1" thickBot="1" x14ac:dyDescent="0.25">
      <c r="B27" s="34" t="s">
        <v>28</v>
      </c>
      <c r="C27" s="11">
        <f t="shared" ref="C27:E27" si="2">C$26/$F$26</f>
        <v>0.68370272247375397</v>
      </c>
      <c r="D27" s="20">
        <f t="shared" si="2"/>
        <v>0.29039437598325674</v>
      </c>
      <c r="E27" s="32">
        <f t="shared" si="2"/>
        <v>2.5902901542989326E-2</v>
      </c>
      <c r="F27" s="29"/>
    </row>
    <row r="28" spans="2:9" ht="14.45" customHeight="1" thickBot="1" x14ac:dyDescent="0.25"/>
    <row r="29" spans="2:9" ht="14.45" customHeight="1" x14ac:dyDescent="0.2">
      <c r="B29" s="57" t="s">
        <v>34</v>
      </c>
      <c r="C29" s="8" t="s">
        <v>0</v>
      </c>
      <c r="D29" s="8" t="s">
        <v>1</v>
      </c>
      <c r="E29" s="46" t="s">
        <v>2</v>
      </c>
      <c r="F29" s="35" t="s">
        <v>30</v>
      </c>
    </row>
    <row r="30" spans="2:9" ht="13.9" customHeight="1" thickBot="1" x14ac:dyDescent="0.25">
      <c r="B30" s="58"/>
      <c r="C30" s="36">
        <v>2783</v>
      </c>
      <c r="D30" s="37">
        <v>1685</v>
      </c>
      <c r="E30" s="38">
        <v>1781</v>
      </c>
      <c r="F30" s="50">
        <f>SUM(C30:E30)</f>
        <v>6249</v>
      </c>
      <c r="H30" s="47">
        <f>$F$30/$F$33</f>
        <v>1.7343783825790587E-2</v>
      </c>
    </row>
    <row r="31" spans="2:9" ht="15" thickBot="1" x14ac:dyDescent="0.25"/>
    <row r="32" spans="2:9" x14ac:dyDescent="0.2">
      <c r="B32" s="12" t="s">
        <v>32</v>
      </c>
      <c r="C32" s="17" t="s">
        <v>0</v>
      </c>
      <c r="D32" s="17" t="s">
        <v>1</v>
      </c>
      <c r="E32" s="25" t="s">
        <v>2</v>
      </c>
      <c r="F32" s="27" t="s">
        <v>30</v>
      </c>
    </row>
    <row r="33" spans="2:8" ht="13.9" customHeight="1" thickBot="1" x14ac:dyDescent="0.25">
      <c r="B33" s="13" t="s">
        <v>31</v>
      </c>
      <c r="C33" s="15">
        <f>$C$26+$C$30</f>
        <v>244850</v>
      </c>
      <c r="D33" s="16">
        <f>$D$26+$D$30</f>
        <v>104500</v>
      </c>
      <c r="E33" s="26">
        <f>$E$26+$E$30</f>
        <v>10952</v>
      </c>
      <c r="F33" s="28">
        <f>SUM(C33:E33)</f>
        <v>360302</v>
      </c>
    </row>
    <row r="34" spans="2:8" ht="13.9" customHeight="1" thickBot="1" x14ac:dyDescent="0.25">
      <c r="B34" s="14" t="s">
        <v>28</v>
      </c>
      <c r="C34" s="11">
        <f>($C$26+$C$30)/($F$26+$F$30)</f>
        <v>0.67956880616815896</v>
      </c>
      <c r="D34" s="9">
        <f>($D$26+$D$30)/($F$26+$F$30)</f>
        <v>0.29003447108259184</v>
      </c>
      <c r="E34" s="10">
        <f>($E$26+$E$30)/($F$26+$F$30)</f>
        <v>3.039672274924924E-2</v>
      </c>
    </row>
    <row r="35" spans="2:8" ht="17.45" customHeight="1" x14ac:dyDescent="0.2">
      <c r="B35" s="59" t="s">
        <v>38</v>
      </c>
      <c r="C35" s="59"/>
      <c r="D35" s="59"/>
      <c r="E35" s="59"/>
      <c r="F35" s="59"/>
      <c r="G35" s="59"/>
      <c r="H35" s="59"/>
    </row>
    <row r="36" spans="2:8" ht="17.45" customHeight="1" x14ac:dyDescent="0.2">
      <c r="B36" s="59"/>
      <c r="C36" s="59"/>
      <c r="D36" s="59"/>
      <c r="E36" s="59"/>
      <c r="F36" s="59"/>
      <c r="G36" s="59"/>
      <c r="H36" s="59"/>
    </row>
    <row r="40" spans="2:8" x14ac:dyDescent="0.2">
      <c r="E40" s="6" t="s">
        <v>39</v>
      </c>
    </row>
  </sheetData>
  <mergeCells count="23">
    <mergeCell ref="H8:I8"/>
    <mergeCell ref="H2:I3"/>
    <mergeCell ref="H4:I4"/>
    <mergeCell ref="H5:I5"/>
    <mergeCell ref="H6:I6"/>
    <mergeCell ref="H7:I7"/>
    <mergeCell ref="H20:I20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1:I21"/>
    <mergeCell ref="H22:I22"/>
    <mergeCell ref="H23:I23"/>
    <mergeCell ref="B29:B30"/>
    <mergeCell ref="B35:H3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0568A-E3D1-40BB-B022-9855A9A8602A}">
  <dimension ref="B1:I40"/>
  <sheetViews>
    <sheetView showGridLines="0" zoomScale="110" zoomScaleNormal="110" workbookViewId="0">
      <selection activeCell="D30" sqref="D30:E30"/>
    </sheetView>
  </sheetViews>
  <sheetFormatPr baseColWidth="10" defaultColWidth="11.5703125" defaultRowHeight="14.25" x14ac:dyDescent="0.2"/>
  <cols>
    <col min="1" max="1" width="1.140625" style="6" customWidth="1"/>
    <col min="2" max="2" width="14.85546875" style="6" customWidth="1"/>
    <col min="3" max="3" width="11.5703125" style="6"/>
    <col min="4" max="4" width="15.42578125" style="6" customWidth="1"/>
    <col min="5" max="6" width="11.5703125" style="6"/>
    <col min="7" max="7" width="1.42578125" style="6" customWidth="1"/>
    <col min="8" max="8" width="7.42578125" style="6" customWidth="1"/>
    <col min="9" max="9" width="7" style="6" customWidth="1"/>
    <col min="10" max="16" width="11.5703125" style="6"/>
    <col min="17" max="17" width="19" style="6" bestFit="1" customWidth="1"/>
    <col min="18" max="16384" width="11.5703125" style="6"/>
  </cols>
  <sheetData>
    <row r="1" spans="2:9" ht="8.4499999999999993" customHeight="1" thickBot="1" x14ac:dyDescent="0.25"/>
    <row r="2" spans="2:9" ht="36.6" customHeight="1" x14ac:dyDescent="0.2">
      <c r="B2" s="44" t="s">
        <v>35</v>
      </c>
      <c r="C2" s="45" t="s">
        <v>4</v>
      </c>
      <c r="D2" s="45" t="s">
        <v>5</v>
      </c>
      <c r="E2" s="45" t="s">
        <v>6</v>
      </c>
      <c r="F2" s="43"/>
      <c r="H2" s="60" t="s">
        <v>29</v>
      </c>
      <c r="I2" s="61"/>
    </row>
    <row r="3" spans="2:9" x14ac:dyDescent="0.2">
      <c r="B3" s="48" t="s">
        <v>3</v>
      </c>
      <c r="C3" s="4" t="s">
        <v>0</v>
      </c>
      <c r="D3" s="4" t="s">
        <v>1</v>
      </c>
      <c r="E3" s="4" t="s">
        <v>2</v>
      </c>
      <c r="F3" s="49" t="s">
        <v>7</v>
      </c>
      <c r="H3" s="62"/>
      <c r="I3" s="63"/>
    </row>
    <row r="4" spans="2:9" ht="13.15" customHeight="1" x14ac:dyDescent="0.2">
      <c r="B4" s="2" t="s">
        <v>8</v>
      </c>
      <c r="C4" s="5">
        <v>5287</v>
      </c>
      <c r="D4" s="5">
        <v>488</v>
      </c>
      <c r="E4" s="5">
        <v>3</v>
      </c>
      <c r="F4" s="3">
        <f t="shared" ref="F4:F23" si="0">SUM(C4:E4)</f>
        <v>5778</v>
      </c>
      <c r="H4" s="64">
        <f>C4/$F4</f>
        <v>0.91502249913464861</v>
      </c>
      <c r="I4" s="65"/>
    </row>
    <row r="5" spans="2:9" ht="13.15" customHeight="1" x14ac:dyDescent="0.2">
      <c r="B5" s="1" t="s">
        <v>9</v>
      </c>
      <c r="C5" s="5">
        <v>3136</v>
      </c>
      <c r="D5" s="5">
        <v>8316</v>
      </c>
      <c r="E5" s="5">
        <v>441</v>
      </c>
      <c r="F5" s="3">
        <f t="shared" si="0"/>
        <v>11893</v>
      </c>
      <c r="H5" s="53">
        <f>C5/$F5</f>
        <v>0.26368452030606238</v>
      </c>
      <c r="I5" s="54"/>
    </row>
    <row r="6" spans="2:9" ht="13.15" customHeight="1" x14ac:dyDescent="0.2">
      <c r="B6" s="1" t="s">
        <v>10</v>
      </c>
      <c r="C6" s="5">
        <v>20985</v>
      </c>
      <c r="D6" s="5">
        <v>1308</v>
      </c>
      <c r="E6" s="5">
        <v>163</v>
      </c>
      <c r="F6" s="3">
        <f t="shared" si="0"/>
        <v>22456</v>
      </c>
      <c r="H6" s="53">
        <f>C6/$F6</f>
        <v>0.93449412183826153</v>
      </c>
      <c r="I6" s="54"/>
    </row>
    <row r="7" spans="2:9" ht="13.15" customHeight="1" x14ac:dyDescent="0.2">
      <c r="B7" s="1" t="s">
        <v>11</v>
      </c>
      <c r="C7" s="5">
        <v>4707</v>
      </c>
      <c r="D7" s="5">
        <v>8078</v>
      </c>
      <c r="E7" s="5">
        <v>652</v>
      </c>
      <c r="F7" s="3">
        <f t="shared" si="0"/>
        <v>13437</v>
      </c>
      <c r="H7" s="53">
        <f t="shared" ref="H7:H23" si="1">C7/$F7</f>
        <v>0.35030140656396519</v>
      </c>
      <c r="I7" s="54"/>
    </row>
    <row r="8" spans="2:9" ht="13.15" customHeight="1" x14ac:dyDescent="0.2">
      <c r="B8" s="1" t="s">
        <v>12</v>
      </c>
      <c r="C8" s="5">
        <v>24898</v>
      </c>
      <c r="D8" s="5">
        <v>2099</v>
      </c>
      <c r="E8" s="5">
        <v>137</v>
      </c>
      <c r="F8" s="3">
        <f t="shared" si="0"/>
        <v>27134</v>
      </c>
      <c r="H8" s="53">
        <f t="shared" si="1"/>
        <v>0.91759416230559443</v>
      </c>
      <c r="I8" s="54"/>
    </row>
    <row r="9" spans="2:9" ht="13.15" customHeight="1" x14ac:dyDescent="0.2">
      <c r="B9" s="1" t="s">
        <v>13</v>
      </c>
      <c r="C9" s="5">
        <v>29774</v>
      </c>
      <c r="D9" s="5">
        <v>5906</v>
      </c>
      <c r="E9" s="5">
        <v>303</v>
      </c>
      <c r="F9" s="3">
        <f t="shared" si="0"/>
        <v>35983</v>
      </c>
      <c r="H9" s="53">
        <f t="shared" si="1"/>
        <v>0.82744629408331716</v>
      </c>
      <c r="I9" s="54"/>
    </row>
    <row r="10" spans="2:9" ht="13.15" customHeight="1" x14ac:dyDescent="0.2">
      <c r="B10" s="1" t="s">
        <v>14</v>
      </c>
      <c r="C10" s="5">
        <v>13134</v>
      </c>
      <c r="D10" s="5">
        <v>4104</v>
      </c>
      <c r="E10" s="5">
        <v>540</v>
      </c>
      <c r="F10" s="3">
        <f t="shared" si="0"/>
        <v>17778</v>
      </c>
      <c r="H10" s="53">
        <f t="shared" si="1"/>
        <v>0.73877826527168411</v>
      </c>
      <c r="I10" s="54"/>
    </row>
    <row r="11" spans="2:9" ht="13.15" customHeight="1" x14ac:dyDescent="0.2">
      <c r="B11" s="1" t="s">
        <v>15</v>
      </c>
      <c r="C11" s="5">
        <v>36421</v>
      </c>
      <c r="D11" s="5">
        <v>2976</v>
      </c>
      <c r="E11" s="5">
        <v>628</v>
      </c>
      <c r="F11" s="3">
        <f t="shared" si="0"/>
        <v>40025</v>
      </c>
      <c r="H11" s="53">
        <f t="shared" si="1"/>
        <v>0.90995627732667084</v>
      </c>
      <c r="I11" s="54"/>
    </row>
    <row r="12" spans="2:9" ht="13.15" customHeight="1" x14ac:dyDescent="0.2">
      <c r="B12" s="1" t="s">
        <v>16</v>
      </c>
      <c r="C12" s="5">
        <v>575</v>
      </c>
      <c r="D12" s="5">
        <v>1829</v>
      </c>
      <c r="E12" s="5">
        <v>99</v>
      </c>
      <c r="F12" s="3">
        <f t="shared" si="0"/>
        <v>2503</v>
      </c>
      <c r="H12" s="53">
        <f t="shared" si="1"/>
        <v>0.22972433080303636</v>
      </c>
      <c r="I12" s="54"/>
    </row>
    <row r="13" spans="2:9" ht="13.15" customHeight="1" x14ac:dyDescent="0.2">
      <c r="B13" s="1" t="s">
        <v>17</v>
      </c>
      <c r="C13" s="5">
        <v>2178</v>
      </c>
      <c r="D13" s="5">
        <v>4900</v>
      </c>
      <c r="E13" s="5">
        <v>173</v>
      </c>
      <c r="F13" s="3">
        <f t="shared" si="0"/>
        <v>7251</v>
      </c>
      <c r="H13" s="53">
        <f t="shared" si="1"/>
        <v>0.30037236243276788</v>
      </c>
      <c r="I13" s="54"/>
    </row>
    <row r="14" spans="2:9" ht="13.15" customHeight="1" x14ac:dyDescent="0.2">
      <c r="B14" s="1" t="s">
        <v>18</v>
      </c>
      <c r="C14" s="5">
        <v>16177</v>
      </c>
      <c r="D14" s="5">
        <v>1999</v>
      </c>
      <c r="E14" s="5">
        <v>791</v>
      </c>
      <c r="F14" s="3">
        <f t="shared" si="0"/>
        <v>18967</v>
      </c>
      <c r="H14" s="53">
        <f t="shared" si="1"/>
        <v>0.85290240944798856</v>
      </c>
      <c r="I14" s="54"/>
    </row>
    <row r="15" spans="2:9" ht="13.15" customHeight="1" x14ac:dyDescent="0.2">
      <c r="B15" s="1" t="s">
        <v>19</v>
      </c>
      <c r="C15" s="5">
        <v>15735</v>
      </c>
      <c r="D15" s="5">
        <v>812</v>
      </c>
      <c r="E15" s="5">
        <v>11</v>
      </c>
      <c r="F15" s="3">
        <f t="shared" si="0"/>
        <v>16558</v>
      </c>
      <c r="H15" s="53">
        <f t="shared" si="1"/>
        <v>0.95029592946007968</v>
      </c>
      <c r="I15" s="54"/>
    </row>
    <row r="16" spans="2:9" ht="13.15" customHeight="1" x14ac:dyDescent="0.2">
      <c r="B16" s="1" t="s">
        <v>20</v>
      </c>
      <c r="C16" s="5">
        <v>17105</v>
      </c>
      <c r="D16" s="5">
        <v>1234</v>
      </c>
      <c r="E16" s="5">
        <v>1</v>
      </c>
      <c r="F16" s="3">
        <f t="shared" si="0"/>
        <v>18340</v>
      </c>
      <c r="H16" s="53">
        <f t="shared" si="1"/>
        <v>0.93266085059978188</v>
      </c>
      <c r="I16" s="54"/>
    </row>
    <row r="17" spans="2:9" ht="13.15" customHeight="1" x14ac:dyDescent="0.2">
      <c r="B17" s="1" t="s">
        <v>21</v>
      </c>
      <c r="C17" s="5">
        <v>2964</v>
      </c>
      <c r="D17" s="5">
        <v>5396</v>
      </c>
      <c r="E17" s="5">
        <v>461</v>
      </c>
      <c r="F17" s="3">
        <f t="shared" si="0"/>
        <v>8821</v>
      </c>
      <c r="H17" s="53">
        <f t="shared" si="1"/>
        <v>0.33601632467974152</v>
      </c>
      <c r="I17" s="54"/>
    </row>
    <row r="18" spans="2:9" ht="13.15" customHeight="1" x14ac:dyDescent="0.2">
      <c r="B18" s="1" t="s">
        <v>22</v>
      </c>
      <c r="C18" s="5">
        <v>8209</v>
      </c>
      <c r="D18" s="5">
        <v>33529</v>
      </c>
      <c r="E18" s="5">
        <v>560</v>
      </c>
      <c r="F18" s="3">
        <f t="shared" si="0"/>
        <v>42298</v>
      </c>
      <c r="H18" s="53">
        <f t="shared" si="1"/>
        <v>0.19407536999385314</v>
      </c>
      <c r="I18" s="54"/>
    </row>
    <row r="19" spans="2:9" ht="13.15" customHeight="1" x14ac:dyDescent="0.2">
      <c r="B19" s="1" t="s">
        <v>23</v>
      </c>
      <c r="C19" s="5">
        <v>97</v>
      </c>
      <c r="D19" s="5">
        <v>202</v>
      </c>
      <c r="E19" s="5"/>
      <c r="F19" s="3">
        <f t="shared" si="0"/>
        <v>299</v>
      </c>
      <c r="H19" s="53">
        <f t="shared" si="1"/>
        <v>0.32441471571906355</v>
      </c>
      <c r="I19" s="54"/>
    </row>
    <row r="20" spans="2:9" ht="13.15" customHeight="1" x14ac:dyDescent="0.2">
      <c r="B20" s="1" t="s">
        <v>24</v>
      </c>
      <c r="C20" s="5">
        <v>5733</v>
      </c>
      <c r="D20" s="5">
        <v>8042</v>
      </c>
      <c r="E20" s="5">
        <v>653</v>
      </c>
      <c r="F20" s="3">
        <f t="shared" si="0"/>
        <v>14428</v>
      </c>
      <c r="H20" s="53">
        <f t="shared" si="1"/>
        <v>0.3973523703909066</v>
      </c>
      <c r="I20" s="54"/>
    </row>
    <row r="21" spans="2:9" ht="13.15" customHeight="1" x14ac:dyDescent="0.2">
      <c r="B21" s="1" t="s">
        <v>25</v>
      </c>
      <c r="C21" s="5">
        <v>1491</v>
      </c>
      <c r="D21" s="5">
        <v>5555</v>
      </c>
      <c r="E21" s="5">
        <v>34</v>
      </c>
      <c r="F21" s="3">
        <f t="shared" si="0"/>
        <v>7080</v>
      </c>
      <c r="H21" s="53">
        <f t="shared" si="1"/>
        <v>0.21059322033898306</v>
      </c>
      <c r="I21" s="54"/>
    </row>
    <row r="22" spans="2:9" ht="13.15" customHeight="1" x14ac:dyDescent="0.2">
      <c r="B22" s="1" t="s">
        <v>26</v>
      </c>
      <c r="C22" s="5">
        <v>20920</v>
      </c>
      <c r="D22" s="5">
        <v>3448</v>
      </c>
      <c r="E22" s="5">
        <v>1306</v>
      </c>
      <c r="F22" s="3">
        <f t="shared" si="0"/>
        <v>25674</v>
      </c>
      <c r="H22" s="53">
        <f t="shared" si="1"/>
        <v>0.81483212588611043</v>
      </c>
      <c r="I22" s="54"/>
    </row>
    <row r="23" spans="2:9" ht="13.15" customHeight="1" thickBot="1" x14ac:dyDescent="0.25">
      <c r="B23" s="39" t="s">
        <v>27</v>
      </c>
      <c r="C23" s="40">
        <v>15676</v>
      </c>
      <c r="D23" s="40">
        <v>1566</v>
      </c>
      <c r="E23" s="40">
        <v>127</v>
      </c>
      <c r="F23" s="41">
        <f t="shared" si="0"/>
        <v>17369</v>
      </c>
      <c r="H23" s="55">
        <f t="shared" si="1"/>
        <v>0.90252749150785883</v>
      </c>
      <c r="I23" s="56"/>
    </row>
    <row r="24" spans="2:9" ht="13.15" customHeight="1" thickBot="1" x14ac:dyDescent="0.25">
      <c r="B24" s="22"/>
      <c r="C24" s="23"/>
      <c r="D24" s="23"/>
      <c r="E24" s="23"/>
      <c r="F24" s="23"/>
      <c r="H24" s="24"/>
      <c r="I24" s="24"/>
    </row>
    <row r="25" spans="2:9" ht="13.15" customHeight="1" x14ac:dyDescent="0.2">
      <c r="B25" s="33" t="s">
        <v>33</v>
      </c>
      <c r="C25" s="17" t="s">
        <v>0</v>
      </c>
      <c r="D25" s="17" t="s">
        <v>1</v>
      </c>
      <c r="E25" s="18" t="s">
        <v>2</v>
      </c>
      <c r="F25" s="27" t="s">
        <v>30</v>
      </c>
      <c r="H25" s="21"/>
      <c r="I25" s="21"/>
    </row>
    <row r="26" spans="2:9" ht="15" thickBot="1" x14ac:dyDescent="0.25">
      <c r="B26" s="30" t="s">
        <v>31</v>
      </c>
      <c r="C26" s="19">
        <f>SUM(C4:C23)</f>
        <v>245202</v>
      </c>
      <c r="D26" s="7">
        <f>SUM(D4:D23)</f>
        <v>101787</v>
      </c>
      <c r="E26" s="31">
        <f>SUM(E4:E23)</f>
        <v>7083</v>
      </c>
      <c r="F26" s="42">
        <f>SUM(F4:F23)</f>
        <v>354072</v>
      </c>
      <c r="H26" s="47">
        <f>$F$26/$F$33</f>
        <v>0.98265713072510341</v>
      </c>
    </row>
    <row r="27" spans="2:9" ht="13.9" customHeight="1" thickBot="1" x14ac:dyDescent="0.25">
      <c r="B27" s="34" t="s">
        <v>28</v>
      </c>
      <c r="C27" s="11">
        <f t="shared" ref="C27:E27" si="2">C$26/$F$26</f>
        <v>0.6925201653900902</v>
      </c>
      <c r="D27" s="20">
        <f t="shared" si="2"/>
        <v>0.28747542872636073</v>
      </c>
      <c r="E27" s="32">
        <f t="shared" si="2"/>
        <v>2.0004405883549108E-2</v>
      </c>
      <c r="F27" s="29"/>
    </row>
    <row r="28" spans="2:9" ht="14.45" customHeight="1" thickBot="1" x14ac:dyDescent="0.25"/>
    <row r="29" spans="2:9" ht="14.45" customHeight="1" x14ac:dyDescent="0.2">
      <c r="B29" s="57" t="s">
        <v>34</v>
      </c>
      <c r="C29" s="8" t="s">
        <v>0</v>
      </c>
      <c r="D29" s="8" t="s">
        <v>1</v>
      </c>
      <c r="E29" s="46" t="s">
        <v>2</v>
      </c>
      <c r="F29" s="35" t="s">
        <v>30</v>
      </c>
    </row>
    <row r="30" spans="2:9" ht="13.9" customHeight="1" thickBot="1" x14ac:dyDescent="0.25">
      <c r="B30" s="58"/>
      <c r="C30" s="36">
        <v>2783</v>
      </c>
      <c r="D30" s="37">
        <v>1685</v>
      </c>
      <c r="E30" s="38">
        <v>1781</v>
      </c>
      <c r="F30" s="50">
        <f>SUM(C30:E30)</f>
        <v>6249</v>
      </c>
      <c r="H30" s="47">
        <f>$F$30/$F$33</f>
        <v>1.734286927489655E-2</v>
      </c>
    </row>
    <row r="31" spans="2:9" ht="15" thickBot="1" x14ac:dyDescent="0.25"/>
    <row r="32" spans="2:9" x14ac:dyDescent="0.2">
      <c r="B32" s="12" t="s">
        <v>32</v>
      </c>
      <c r="C32" s="17" t="s">
        <v>0</v>
      </c>
      <c r="D32" s="17" t="s">
        <v>1</v>
      </c>
      <c r="E32" s="25" t="s">
        <v>2</v>
      </c>
      <c r="F32" s="27" t="s">
        <v>30</v>
      </c>
    </row>
    <row r="33" spans="2:8" ht="13.9" customHeight="1" thickBot="1" x14ac:dyDescent="0.25">
      <c r="B33" s="13" t="s">
        <v>31</v>
      </c>
      <c r="C33" s="15">
        <f>$C$26+$C$30</f>
        <v>247985</v>
      </c>
      <c r="D33" s="16">
        <f>$D$26+$D$30</f>
        <v>103472</v>
      </c>
      <c r="E33" s="26">
        <f>$E$26+$E$30</f>
        <v>8864</v>
      </c>
      <c r="F33" s="28">
        <f>SUM(C33:E33)</f>
        <v>360321</v>
      </c>
    </row>
    <row r="34" spans="2:8" ht="13.9" customHeight="1" thickBot="1" x14ac:dyDescent="0.25">
      <c r="B34" s="14" t="s">
        <v>28</v>
      </c>
      <c r="C34" s="11">
        <f>($C$26+$C$30)/($F$26+$F$30)</f>
        <v>0.68823354730920483</v>
      </c>
      <c r="D34" s="9">
        <f>($D$26+$D$30)/($F$26+$F$30)</f>
        <v>0.28716616572445125</v>
      </c>
      <c r="E34" s="10">
        <f>($E$26+$E$30)/($F$26+$F$30)</f>
        <v>2.46002869663439E-2</v>
      </c>
    </row>
    <row r="35" spans="2:8" ht="17.45" customHeight="1" x14ac:dyDescent="0.2">
      <c r="B35" s="59" t="s">
        <v>40</v>
      </c>
      <c r="C35" s="59"/>
      <c r="D35" s="59"/>
      <c r="E35" s="59"/>
      <c r="F35" s="59"/>
      <c r="G35" s="59"/>
      <c r="H35" s="59"/>
    </row>
    <row r="36" spans="2:8" ht="17.45" customHeight="1" x14ac:dyDescent="0.2">
      <c r="B36" s="59"/>
      <c r="C36" s="59"/>
      <c r="D36" s="59"/>
      <c r="E36" s="59"/>
      <c r="F36" s="59"/>
      <c r="G36" s="59"/>
      <c r="H36" s="59"/>
    </row>
    <row r="40" spans="2:8" x14ac:dyDescent="0.2">
      <c r="E40" s="6" t="s">
        <v>39</v>
      </c>
    </row>
  </sheetData>
  <mergeCells count="23">
    <mergeCell ref="H8:I8"/>
    <mergeCell ref="H2:I3"/>
    <mergeCell ref="H4:I4"/>
    <mergeCell ref="H5:I5"/>
    <mergeCell ref="H6:I6"/>
    <mergeCell ref="H7:I7"/>
    <mergeCell ref="H20:I20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1:I21"/>
    <mergeCell ref="H22:I22"/>
    <mergeCell ref="H23:I23"/>
    <mergeCell ref="B29:B30"/>
    <mergeCell ref="B35:H3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CD813-9F81-43A6-9FBF-678B8A6817C6}">
  <dimension ref="B1:I40"/>
  <sheetViews>
    <sheetView showGridLines="0" zoomScale="110" zoomScaleNormal="110" workbookViewId="0"/>
  </sheetViews>
  <sheetFormatPr baseColWidth="10" defaultColWidth="11.5703125" defaultRowHeight="14.25" x14ac:dyDescent="0.2"/>
  <cols>
    <col min="1" max="1" width="1.140625" style="6" customWidth="1"/>
    <col min="2" max="2" width="14.85546875" style="6" customWidth="1"/>
    <col min="3" max="3" width="11.5703125" style="6"/>
    <col min="4" max="4" width="15.42578125" style="6" customWidth="1"/>
    <col min="5" max="6" width="11.5703125" style="6"/>
    <col min="7" max="7" width="1.42578125" style="6" customWidth="1"/>
    <col min="8" max="8" width="7.42578125" style="6" customWidth="1"/>
    <col min="9" max="9" width="7" style="6" customWidth="1"/>
    <col min="10" max="16" width="11.5703125" style="6"/>
    <col min="17" max="17" width="19" style="6" bestFit="1" customWidth="1"/>
    <col min="18" max="16384" width="11.5703125" style="6"/>
  </cols>
  <sheetData>
    <row r="1" spans="2:9" ht="8.4499999999999993" customHeight="1" thickBot="1" x14ac:dyDescent="0.25"/>
    <row r="2" spans="2:9" ht="36.6" customHeight="1" x14ac:dyDescent="0.2">
      <c r="B2" s="44" t="s">
        <v>35</v>
      </c>
      <c r="C2" s="45" t="s">
        <v>4</v>
      </c>
      <c r="D2" s="45" t="s">
        <v>5</v>
      </c>
      <c r="E2" s="45" t="s">
        <v>6</v>
      </c>
      <c r="F2" s="43"/>
      <c r="H2" s="60" t="s">
        <v>29</v>
      </c>
      <c r="I2" s="61"/>
    </row>
    <row r="3" spans="2:9" x14ac:dyDescent="0.2">
      <c r="B3" s="48" t="s">
        <v>3</v>
      </c>
      <c r="C3" s="4" t="s">
        <v>0</v>
      </c>
      <c r="D3" s="4" t="s">
        <v>1</v>
      </c>
      <c r="E3" s="4" t="s">
        <v>2</v>
      </c>
      <c r="F3" s="49" t="s">
        <v>7</v>
      </c>
      <c r="H3" s="62"/>
      <c r="I3" s="63"/>
    </row>
    <row r="4" spans="2:9" ht="13.15" customHeight="1" x14ac:dyDescent="0.2">
      <c r="B4" s="2" t="s">
        <v>8</v>
      </c>
      <c r="C4" s="5">
        <v>5300</v>
      </c>
      <c r="D4" s="5">
        <v>487</v>
      </c>
      <c r="E4" s="5">
        <v>1</v>
      </c>
      <c r="F4" s="3">
        <f t="shared" ref="F4:F23" si="0">SUM(C4:E4)</f>
        <v>5788</v>
      </c>
      <c r="H4" s="64">
        <f>C4/$F4</f>
        <v>0.91568762957843819</v>
      </c>
      <c r="I4" s="65"/>
    </row>
    <row r="5" spans="2:9" ht="13.15" customHeight="1" x14ac:dyDescent="0.2">
      <c r="B5" s="1" t="s">
        <v>9</v>
      </c>
      <c r="C5" s="5">
        <v>3161</v>
      </c>
      <c r="D5" s="5">
        <v>8312</v>
      </c>
      <c r="E5" s="5">
        <v>420</v>
      </c>
      <c r="F5" s="3">
        <f t="shared" si="0"/>
        <v>11893</v>
      </c>
      <c r="H5" s="53">
        <f>C5/$F5</f>
        <v>0.26578659715799208</v>
      </c>
      <c r="I5" s="54"/>
    </row>
    <row r="6" spans="2:9" ht="13.15" customHeight="1" x14ac:dyDescent="0.2">
      <c r="B6" s="1" t="s">
        <v>10</v>
      </c>
      <c r="C6" s="5">
        <v>21048</v>
      </c>
      <c r="D6" s="5">
        <v>1291</v>
      </c>
      <c r="E6" s="5">
        <v>155</v>
      </c>
      <c r="F6" s="3">
        <f t="shared" si="0"/>
        <v>22494</v>
      </c>
      <c r="H6" s="53">
        <f>C6/$F6</f>
        <v>0.93571619098426251</v>
      </c>
      <c r="I6" s="54"/>
    </row>
    <row r="7" spans="2:9" ht="13.15" customHeight="1" x14ac:dyDescent="0.2">
      <c r="B7" s="1" t="s">
        <v>11</v>
      </c>
      <c r="C7" s="5">
        <v>4729</v>
      </c>
      <c r="D7" s="5">
        <v>8077</v>
      </c>
      <c r="E7" s="5">
        <v>641</v>
      </c>
      <c r="F7" s="3">
        <f t="shared" si="0"/>
        <v>13447</v>
      </c>
      <c r="H7" s="53">
        <f t="shared" ref="H7:H23" si="1">C7/$F7</f>
        <v>0.35167695396742765</v>
      </c>
      <c r="I7" s="54"/>
    </row>
    <row r="8" spans="2:9" ht="13.15" customHeight="1" x14ac:dyDescent="0.2">
      <c r="B8" s="1" t="s">
        <v>12</v>
      </c>
      <c r="C8" s="5">
        <v>24938</v>
      </c>
      <c r="D8" s="5">
        <v>2091</v>
      </c>
      <c r="E8" s="5">
        <v>69</v>
      </c>
      <c r="F8" s="3">
        <f t="shared" si="0"/>
        <v>27098</v>
      </c>
      <c r="H8" s="53">
        <f t="shared" si="1"/>
        <v>0.92028932024503651</v>
      </c>
      <c r="I8" s="54"/>
    </row>
    <row r="9" spans="2:9" ht="13.15" customHeight="1" x14ac:dyDescent="0.2">
      <c r="B9" s="1" t="s">
        <v>13</v>
      </c>
      <c r="C9" s="5">
        <v>29790</v>
      </c>
      <c r="D9" s="5">
        <v>5904</v>
      </c>
      <c r="E9" s="5">
        <v>271</v>
      </c>
      <c r="F9" s="3">
        <f t="shared" si="0"/>
        <v>35965</v>
      </c>
      <c r="H9" s="53">
        <f t="shared" si="1"/>
        <v>0.82830529681634923</v>
      </c>
      <c r="I9" s="54"/>
    </row>
    <row r="10" spans="2:9" ht="13.15" customHeight="1" x14ac:dyDescent="0.2">
      <c r="B10" s="1" t="s">
        <v>14</v>
      </c>
      <c r="C10" s="5">
        <v>13148</v>
      </c>
      <c r="D10" s="5">
        <v>4102</v>
      </c>
      <c r="E10" s="5">
        <v>505</v>
      </c>
      <c r="F10" s="3">
        <f t="shared" si="0"/>
        <v>17755</v>
      </c>
      <c r="H10" s="53">
        <f t="shared" si="1"/>
        <v>0.74052379611377073</v>
      </c>
      <c r="I10" s="54"/>
    </row>
    <row r="11" spans="2:9" ht="13.15" customHeight="1" x14ac:dyDescent="0.2">
      <c r="B11" s="1" t="s">
        <v>15</v>
      </c>
      <c r="C11" s="5">
        <v>36500</v>
      </c>
      <c r="D11" s="5">
        <v>2924</v>
      </c>
      <c r="E11" s="5">
        <v>597</v>
      </c>
      <c r="F11" s="3">
        <f t="shared" si="0"/>
        <v>40021</v>
      </c>
      <c r="H11" s="53">
        <f t="shared" si="1"/>
        <v>0.91202118887584016</v>
      </c>
      <c r="I11" s="54"/>
    </row>
    <row r="12" spans="2:9" ht="13.15" customHeight="1" x14ac:dyDescent="0.2">
      <c r="B12" s="1" t="s">
        <v>16</v>
      </c>
      <c r="C12" s="5">
        <v>575</v>
      </c>
      <c r="D12" s="5">
        <v>1829</v>
      </c>
      <c r="E12" s="5">
        <v>99</v>
      </c>
      <c r="F12" s="3">
        <f t="shared" si="0"/>
        <v>2503</v>
      </c>
      <c r="H12" s="53">
        <f t="shared" si="1"/>
        <v>0.22972433080303636</v>
      </c>
      <c r="I12" s="54"/>
    </row>
    <row r="13" spans="2:9" ht="13.15" customHeight="1" x14ac:dyDescent="0.2">
      <c r="B13" s="1" t="s">
        <v>17</v>
      </c>
      <c r="C13" s="5">
        <v>2201</v>
      </c>
      <c r="D13" s="5">
        <v>4891</v>
      </c>
      <c r="E13" s="5">
        <v>163</v>
      </c>
      <c r="F13" s="3">
        <f t="shared" si="0"/>
        <v>7255</v>
      </c>
      <c r="H13" s="53">
        <f t="shared" si="1"/>
        <v>0.30337698139214336</v>
      </c>
      <c r="I13" s="54"/>
    </row>
    <row r="14" spans="2:9" ht="13.15" customHeight="1" x14ac:dyDescent="0.2">
      <c r="B14" s="1" t="s">
        <v>18</v>
      </c>
      <c r="C14" s="5">
        <v>16272</v>
      </c>
      <c r="D14" s="5">
        <v>1971</v>
      </c>
      <c r="E14" s="5">
        <v>738</v>
      </c>
      <c r="F14" s="3">
        <f t="shared" si="0"/>
        <v>18981</v>
      </c>
      <c r="H14" s="53">
        <f t="shared" si="1"/>
        <v>0.85727833096254147</v>
      </c>
      <c r="I14" s="54"/>
    </row>
    <row r="15" spans="2:9" ht="13.15" customHeight="1" x14ac:dyDescent="0.2">
      <c r="B15" s="1" t="s">
        <v>19</v>
      </c>
      <c r="C15" s="5">
        <v>15740</v>
      </c>
      <c r="D15" s="5">
        <v>812</v>
      </c>
      <c r="E15" s="5">
        <v>11</v>
      </c>
      <c r="F15" s="3">
        <f t="shared" si="0"/>
        <v>16563</v>
      </c>
      <c r="H15" s="53">
        <f t="shared" si="1"/>
        <v>0.95031093400953937</v>
      </c>
      <c r="I15" s="54"/>
    </row>
    <row r="16" spans="2:9" ht="13.15" customHeight="1" x14ac:dyDescent="0.2">
      <c r="B16" s="1" t="s">
        <v>20</v>
      </c>
      <c r="C16" s="5">
        <v>17107</v>
      </c>
      <c r="D16" s="5">
        <v>1234</v>
      </c>
      <c r="E16" s="5">
        <v>1</v>
      </c>
      <c r="F16" s="3">
        <f t="shared" si="0"/>
        <v>18342</v>
      </c>
      <c r="H16" s="53">
        <f t="shared" si="1"/>
        <v>0.93266819321775163</v>
      </c>
      <c r="I16" s="54"/>
    </row>
    <row r="17" spans="2:9" ht="13.15" customHeight="1" x14ac:dyDescent="0.2">
      <c r="B17" s="1" t="s">
        <v>21</v>
      </c>
      <c r="C17" s="5">
        <v>2979</v>
      </c>
      <c r="D17" s="5">
        <v>5396</v>
      </c>
      <c r="E17" s="5">
        <v>452</v>
      </c>
      <c r="F17" s="3">
        <f t="shared" si="0"/>
        <v>8827</v>
      </c>
      <c r="H17" s="53">
        <f t="shared" si="1"/>
        <v>0.33748725501302823</v>
      </c>
      <c r="I17" s="54"/>
    </row>
    <row r="18" spans="2:9" ht="13.15" customHeight="1" x14ac:dyDescent="0.2">
      <c r="B18" s="1" t="s">
        <v>22</v>
      </c>
      <c r="C18" s="5">
        <v>8214</v>
      </c>
      <c r="D18" s="5">
        <v>33522</v>
      </c>
      <c r="E18" s="5">
        <v>557</v>
      </c>
      <c r="F18" s="3">
        <f t="shared" si="0"/>
        <v>42293</v>
      </c>
      <c r="H18" s="53">
        <f t="shared" si="1"/>
        <v>0.19421653701558178</v>
      </c>
      <c r="I18" s="54"/>
    </row>
    <row r="19" spans="2:9" ht="13.15" customHeight="1" x14ac:dyDescent="0.2">
      <c r="B19" s="1" t="s">
        <v>23</v>
      </c>
      <c r="C19" s="5">
        <v>97</v>
      </c>
      <c r="D19" s="5">
        <v>202</v>
      </c>
      <c r="E19" s="5"/>
      <c r="F19" s="3">
        <f t="shared" si="0"/>
        <v>299</v>
      </c>
      <c r="H19" s="53">
        <f t="shared" si="1"/>
        <v>0.32441471571906355</v>
      </c>
      <c r="I19" s="54"/>
    </row>
    <row r="20" spans="2:9" ht="13.15" customHeight="1" x14ac:dyDescent="0.2">
      <c r="B20" s="1" t="s">
        <v>24</v>
      </c>
      <c r="C20" s="5">
        <v>5748</v>
      </c>
      <c r="D20" s="5">
        <v>8040</v>
      </c>
      <c r="E20" s="5">
        <v>624</v>
      </c>
      <c r="F20" s="3">
        <f t="shared" si="0"/>
        <v>14412</v>
      </c>
      <c r="H20" s="53">
        <f t="shared" si="1"/>
        <v>0.39883430474604498</v>
      </c>
      <c r="I20" s="54"/>
    </row>
    <row r="21" spans="2:9" ht="13.15" customHeight="1" x14ac:dyDescent="0.2">
      <c r="B21" s="1" t="s">
        <v>25</v>
      </c>
      <c r="C21" s="5">
        <v>1525</v>
      </c>
      <c r="D21" s="5">
        <v>5543</v>
      </c>
      <c r="E21" s="5">
        <v>20</v>
      </c>
      <c r="F21" s="3">
        <f t="shared" si="0"/>
        <v>7088</v>
      </c>
      <c r="H21" s="53">
        <f t="shared" si="1"/>
        <v>0.21515237020316028</v>
      </c>
      <c r="I21" s="54"/>
    </row>
    <row r="22" spans="2:9" ht="13.15" customHeight="1" x14ac:dyDescent="0.2">
      <c r="B22" s="1" t="s">
        <v>26</v>
      </c>
      <c r="C22" s="5">
        <v>21353</v>
      </c>
      <c r="D22" s="5">
        <v>3119</v>
      </c>
      <c r="E22" s="5">
        <v>1218</v>
      </c>
      <c r="F22" s="3">
        <f t="shared" si="0"/>
        <v>25690</v>
      </c>
      <c r="H22" s="53">
        <f t="shared" si="1"/>
        <v>0.83117944725574155</v>
      </c>
      <c r="I22" s="54"/>
    </row>
    <row r="23" spans="2:9" ht="13.15" customHeight="1" thickBot="1" x14ac:dyDescent="0.25">
      <c r="B23" s="39" t="s">
        <v>27</v>
      </c>
      <c r="C23" s="40">
        <v>15677</v>
      </c>
      <c r="D23" s="40">
        <v>1566</v>
      </c>
      <c r="E23" s="40">
        <v>127</v>
      </c>
      <c r="F23" s="41">
        <f t="shared" si="0"/>
        <v>17370</v>
      </c>
      <c r="H23" s="55">
        <f t="shared" si="1"/>
        <v>0.9025331030512378</v>
      </c>
      <c r="I23" s="56"/>
    </row>
    <row r="24" spans="2:9" ht="13.15" customHeight="1" thickBot="1" x14ac:dyDescent="0.25">
      <c r="B24" s="22"/>
      <c r="C24" s="23"/>
      <c r="D24" s="23"/>
      <c r="E24" s="23"/>
      <c r="F24" s="23"/>
      <c r="H24" s="24"/>
      <c r="I24" s="24"/>
    </row>
    <row r="25" spans="2:9" ht="13.15" customHeight="1" x14ac:dyDescent="0.2">
      <c r="B25" s="33" t="s">
        <v>33</v>
      </c>
      <c r="C25" s="17" t="s">
        <v>0</v>
      </c>
      <c r="D25" s="17" t="s">
        <v>1</v>
      </c>
      <c r="E25" s="18" t="s">
        <v>2</v>
      </c>
      <c r="F25" s="27" t="s">
        <v>30</v>
      </c>
      <c r="H25" s="21"/>
      <c r="I25" s="21"/>
    </row>
    <row r="26" spans="2:9" ht="15" thickBot="1" x14ac:dyDescent="0.25">
      <c r="B26" s="30" t="s">
        <v>31</v>
      </c>
      <c r="C26" s="19">
        <f>SUM(C4:C23)</f>
        <v>246102</v>
      </c>
      <c r="D26" s="7">
        <f>SUM(D4:D23)</f>
        <v>101313</v>
      </c>
      <c r="E26" s="31">
        <f>SUM(E4:E23)</f>
        <v>6669</v>
      </c>
      <c r="F26" s="42">
        <f>SUM(F4:F23)</f>
        <v>354084</v>
      </c>
      <c r="H26" s="47">
        <f>$F$26/$F$33</f>
        <v>0.9824504937446068</v>
      </c>
    </row>
    <row r="27" spans="2:9" ht="13.9" customHeight="1" thickBot="1" x14ac:dyDescent="0.25">
      <c r="B27" s="34" t="s">
        <v>28</v>
      </c>
      <c r="C27" s="11">
        <f t="shared" ref="C27:E27" si="2">C$26/$F$26</f>
        <v>0.69503846544887649</v>
      </c>
      <c r="D27" s="20">
        <f t="shared" si="2"/>
        <v>0.2861270207069509</v>
      </c>
      <c r="E27" s="32">
        <f t="shared" si="2"/>
        <v>1.8834513844172569E-2</v>
      </c>
      <c r="F27" s="29"/>
    </row>
    <row r="28" spans="2:9" ht="14.45" customHeight="1" thickBot="1" x14ac:dyDescent="0.25"/>
    <row r="29" spans="2:9" ht="14.45" customHeight="1" x14ac:dyDescent="0.2">
      <c r="B29" s="57" t="s">
        <v>34</v>
      </c>
      <c r="C29" s="8" t="s">
        <v>0</v>
      </c>
      <c r="D29" s="8" t="s">
        <v>1</v>
      </c>
      <c r="E29" s="46" t="s">
        <v>2</v>
      </c>
      <c r="F29" s="35" t="s">
        <v>30</v>
      </c>
    </row>
    <row r="30" spans="2:9" ht="13.9" customHeight="1" thickBot="1" x14ac:dyDescent="0.25">
      <c r="B30" s="58"/>
      <c r="C30" s="36">
        <v>2835</v>
      </c>
      <c r="D30" s="37">
        <v>1709</v>
      </c>
      <c r="E30" s="38">
        <v>1781</v>
      </c>
      <c r="F30" s="50">
        <f>SUM(C30:E30)</f>
        <v>6325</v>
      </c>
      <c r="H30" s="47">
        <f>$F$30/$F$33</f>
        <v>1.7549506255393178E-2</v>
      </c>
    </row>
    <row r="31" spans="2:9" ht="15" thickBot="1" x14ac:dyDescent="0.25"/>
    <row r="32" spans="2:9" x14ac:dyDescent="0.2">
      <c r="B32" s="12" t="s">
        <v>32</v>
      </c>
      <c r="C32" s="17" t="s">
        <v>0</v>
      </c>
      <c r="D32" s="17" t="s">
        <v>1</v>
      </c>
      <c r="E32" s="25" t="s">
        <v>2</v>
      </c>
      <c r="F32" s="27" t="s">
        <v>30</v>
      </c>
    </row>
    <row r="33" spans="2:8" ht="13.9" customHeight="1" thickBot="1" x14ac:dyDescent="0.25">
      <c r="B33" s="13" t="s">
        <v>31</v>
      </c>
      <c r="C33" s="15">
        <f>$C$26+$C$30</f>
        <v>248937</v>
      </c>
      <c r="D33" s="16">
        <f>$D$26+$D$30</f>
        <v>103022</v>
      </c>
      <c r="E33" s="26">
        <f>$E$26+$E$30</f>
        <v>8450</v>
      </c>
      <c r="F33" s="28">
        <f>SUM(C33:E33)</f>
        <v>360409</v>
      </c>
    </row>
    <row r="34" spans="2:8" ht="13.9" customHeight="1" thickBot="1" x14ac:dyDescent="0.25">
      <c r="B34" s="14" t="s">
        <v>28</v>
      </c>
      <c r="C34" s="11">
        <f>($C$26+$C$30)/($F$26+$F$30)</f>
        <v>0.69070694682985168</v>
      </c>
      <c r="D34" s="9">
        <f>($D$26+$D$30)/($F$26+$F$30)</f>
        <v>0.28584746773804204</v>
      </c>
      <c r="E34" s="10">
        <f>($E$26+$E$30)/($F$26+$F$30)</f>
        <v>2.34455854321063E-2</v>
      </c>
    </row>
    <row r="35" spans="2:8" ht="17.45" customHeight="1" x14ac:dyDescent="0.2">
      <c r="B35" s="59" t="s">
        <v>41</v>
      </c>
      <c r="C35" s="59"/>
      <c r="D35" s="59"/>
      <c r="E35" s="59"/>
      <c r="F35" s="59"/>
      <c r="G35" s="51"/>
      <c r="H35" s="51"/>
    </row>
    <row r="36" spans="2:8" ht="17.45" customHeight="1" x14ac:dyDescent="0.2">
      <c r="B36" s="59"/>
      <c r="C36" s="59"/>
      <c r="D36" s="59"/>
      <c r="E36" s="59"/>
      <c r="F36" s="59"/>
      <c r="G36" s="51"/>
      <c r="H36" s="51"/>
    </row>
    <row r="40" spans="2:8" x14ac:dyDescent="0.2">
      <c r="E40" s="6" t="s">
        <v>39</v>
      </c>
    </row>
  </sheetData>
  <mergeCells count="23">
    <mergeCell ref="H8:I8"/>
    <mergeCell ref="H2:I3"/>
    <mergeCell ref="H4:I4"/>
    <mergeCell ref="H5:I5"/>
    <mergeCell ref="H6:I6"/>
    <mergeCell ref="H7:I7"/>
    <mergeCell ref="H20:I20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1:I21"/>
    <mergeCell ref="H22:I22"/>
    <mergeCell ref="H23:I23"/>
    <mergeCell ref="B29:B30"/>
    <mergeCell ref="B35:F36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17F88-C5FD-4323-B756-1A8F4FE3F1DF}">
  <dimension ref="B1:I40"/>
  <sheetViews>
    <sheetView showGridLines="0" zoomScale="110" zoomScaleNormal="110" workbookViewId="0"/>
  </sheetViews>
  <sheetFormatPr baseColWidth="10" defaultColWidth="11.5703125" defaultRowHeight="14.25" x14ac:dyDescent="0.2"/>
  <cols>
    <col min="1" max="1" width="1.140625" style="6" customWidth="1"/>
    <col min="2" max="2" width="14.85546875" style="6" customWidth="1"/>
    <col min="3" max="3" width="11.5703125" style="6"/>
    <col min="4" max="4" width="15.42578125" style="6" customWidth="1"/>
    <col min="5" max="6" width="11.5703125" style="6"/>
    <col min="7" max="7" width="1.42578125" style="6" customWidth="1"/>
    <col min="8" max="8" width="7.42578125" style="6" customWidth="1"/>
    <col min="9" max="9" width="7" style="6" customWidth="1"/>
    <col min="10" max="16" width="11.5703125" style="6"/>
    <col min="17" max="17" width="19" style="6" bestFit="1" customWidth="1"/>
    <col min="18" max="16384" width="11.5703125" style="6"/>
  </cols>
  <sheetData>
    <row r="1" spans="2:9" ht="8.4499999999999993" customHeight="1" thickBot="1" x14ac:dyDescent="0.25"/>
    <row r="2" spans="2:9" ht="36.6" customHeight="1" x14ac:dyDescent="0.2">
      <c r="B2" s="44" t="s">
        <v>35</v>
      </c>
      <c r="C2" s="45" t="s">
        <v>4</v>
      </c>
      <c r="D2" s="45" t="s">
        <v>5</v>
      </c>
      <c r="E2" s="45" t="s">
        <v>6</v>
      </c>
      <c r="F2" s="43"/>
      <c r="H2" s="60" t="s">
        <v>29</v>
      </c>
      <c r="I2" s="61"/>
    </row>
    <row r="3" spans="2:9" x14ac:dyDescent="0.2">
      <c r="B3" s="48" t="s">
        <v>3</v>
      </c>
      <c r="C3" s="4" t="s">
        <v>0</v>
      </c>
      <c r="D3" s="4" t="s">
        <v>1</v>
      </c>
      <c r="E3" s="4" t="s">
        <v>2</v>
      </c>
      <c r="F3" s="49" t="s">
        <v>7</v>
      </c>
      <c r="H3" s="62"/>
      <c r="I3" s="63"/>
    </row>
    <row r="4" spans="2:9" ht="13.15" customHeight="1" x14ac:dyDescent="0.2">
      <c r="B4" s="2" t="s">
        <v>8</v>
      </c>
      <c r="C4" s="5">
        <v>5300</v>
      </c>
      <c r="D4" s="5">
        <v>487</v>
      </c>
      <c r="E4" s="5"/>
      <c r="F4" s="3">
        <f t="shared" ref="F4:F23" si="0">SUM(C4:E4)</f>
        <v>5787</v>
      </c>
      <c r="H4" s="64">
        <f>C4/$F4</f>
        <v>0.9158458614135131</v>
      </c>
      <c r="I4" s="65"/>
    </row>
    <row r="5" spans="2:9" ht="13.15" customHeight="1" x14ac:dyDescent="0.2">
      <c r="B5" s="1" t="s">
        <v>9</v>
      </c>
      <c r="C5" s="5">
        <v>3178</v>
      </c>
      <c r="D5" s="5">
        <v>8306</v>
      </c>
      <c r="E5" s="5">
        <v>418</v>
      </c>
      <c r="F5" s="3">
        <f t="shared" si="0"/>
        <v>11902</v>
      </c>
      <c r="H5" s="53">
        <f>C5/$F5</f>
        <v>0.26701394723575872</v>
      </c>
      <c r="I5" s="54"/>
    </row>
    <row r="6" spans="2:9" ht="13.15" customHeight="1" x14ac:dyDescent="0.2">
      <c r="B6" s="1" t="s">
        <v>10</v>
      </c>
      <c r="C6" s="5">
        <v>21027</v>
      </c>
      <c r="D6" s="5">
        <v>1265</v>
      </c>
      <c r="E6" s="5">
        <v>148</v>
      </c>
      <c r="F6" s="3">
        <f t="shared" si="0"/>
        <v>22440</v>
      </c>
      <c r="H6" s="53">
        <f>C6/$F6</f>
        <v>0.93703208556149731</v>
      </c>
      <c r="I6" s="54"/>
    </row>
    <row r="7" spans="2:9" ht="13.15" customHeight="1" x14ac:dyDescent="0.2">
      <c r="B7" s="1" t="s">
        <v>11</v>
      </c>
      <c r="C7" s="5">
        <v>4736</v>
      </c>
      <c r="D7" s="5">
        <v>8071</v>
      </c>
      <c r="E7" s="5">
        <v>641</v>
      </c>
      <c r="F7" s="3">
        <f t="shared" si="0"/>
        <v>13448</v>
      </c>
      <c r="H7" s="53">
        <f t="shared" ref="H7:H23" si="1">C7/$F7</f>
        <v>0.35217132659131467</v>
      </c>
      <c r="I7" s="54"/>
    </row>
    <row r="8" spans="2:9" ht="13.15" customHeight="1" x14ac:dyDescent="0.2">
      <c r="B8" s="1" t="s">
        <v>12</v>
      </c>
      <c r="C8" s="5">
        <v>24997</v>
      </c>
      <c r="D8" s="5">
        <v>2085</v>
      </c>
      <c r="E8" s="5">
        <v>67</v>
      </c>
      <c r="F8" s="3">
        <f t="shared" si="0"/>
        <v>27149</v>
      </c>
      <c r="H8" s="53">
        <f t="shared" si="1"/>
        <v>0.92073372868245607</v>
      </c>
      <c r="I8" s="54"/>
    </row>
    <row r="9" spans="2:9" ht="13.15" customHeight="1" x14ac:dyDescent="0.2">
      <c r="B9" s="1" t="s">
        <v>13</v>
      </c>
      <c r="C9" s="5">
        <v>29805</v>
      </c>
      <c r="D9" s="5">
        <v>5891</v>
      </c>
      <c r="E9" s="5">
        <v>268</v>
      </c>
      <c r="F9" s="3">
        <f t="shared" si="0"/>
        <v>35964</v>
      </c>
      <c r="H9" s="53">
        <f t="shared" si="1"/>
        <v>0.82874541207874541</v>
      </c>
      <c r="I9" s="54"/>
    </row>
    <row r="10" spans="2:9" ht="13.15" customHeight="1" x14ac:dyDescent="0.2">
      <c r="B10" s="1" t="s">
        <v>14</v>
      </c>
      <c r="C10" s="5">
        <v>13207</v>
      </c>
      <c r="D10" s="5">
        <v>4100</v>
      </c>
      <c r="E10" s="5">
        <v>500</v>
      </c>
      <c r="F10" s="3">
        <f t="shared" si="0"/>
        <v>17807</v>
      </c>
      <c r="H10" s="53">
        <f t="shared" si="1"/>
        <v>0.74167462233952941</v>
      </c>
      <c r="I10" s="54"/>
    </row>
    <row r="11" spans="2:9" ht="13.15" customHeight="1" x14ac:dyDescent="0.2">
      <c r="B11" s="1" t="s">
        <v>15</v>
      </c>
      <c r="C11" s="5">
        <v>36538</v>
      </c>
      <c r="D11" s="5">
        <v>2894</v>
      </c>
      <c r="E11" s="5">
        <v>593</v>
      </c>
      <c r="F11" s="3">
        <f t="shared" si="0"/>
        <v>40025</v>
      </c>
      <c r="H11" s="53">
        <f t="shared" si="1"/>
        <v>0.91287945034353524</v>
      </c>
      <c r="I11" s="54"/>
    </row>
    <row r="12" spans="2:9" ht="13.15" customHeight="1" x14ac:dyDescent="0.2">
      <c r="B12" s="1" t="s">
        <v>16</v>
      </c>
      <c r="C12" s="5">
        <v>577</v>
      </c>
      <c r="D12" s="5">
        <v>1829</v>
      </c>
      <c r="E12" s="5">
        <v>98</v>
      </c>
      <c r="F12" s="3">
        <f t="shared" si="0"/>
        <v>2504</v>
      </c>
      <c r="H12" s="53">
        <f t="shared" si="1"/>
        <v>0.23043130990415336</v>
      </c>
      <c r="I12" s="54"/>
    </row>
    <row r="13" spans="2:9" ht="13.15" customHeight="1" x14ac:dyDescent="0.2">
      <c r="B13" s="1" t="s">
        <v>17</v>
      </c>
      <c r="C13" s="5">
        <v>2208</v>
      </c>
      <c r="D13" s="5">
        <v>4888</v>
      </c>
      <c r="E13" s="5">
        <v>157</v>
      </c>
      <c r="F13" s="3">
        <f t="shared" si="0"/>
        <v>7253</v>
      </c>
      <c r="H13" s="53">
        <f t="shared" si="1"/>
        <v>0.30442575486005791</v>
      </c>
      <c r="I13" s="54"/>
    </row>
    <row r="14" spans="2:9" ht="13.15" customHeight="1" x14ac:dyDescent="0.2">
      <c r="B14" s="1" t="s">
        <v>18</v>
      </c>
      <c r="C14" s="5">
        <v>16300</v>
      </c>
      <c r="D14" s="5">
        <v>1967</v>
      </c>
      <c r="E14" s="5">
        <v>734</v>
      </c>
      <c r="F14" s="3">
        <f t="shared" si="0"/>
        <v>19001</v>
      </c>
      <c r="H14" s="53">
        <f t="shared" si="1"/>
        <v>0.85784958686384927</v>
      </c>
      <c r="I14" s="54"/>
    </row>
    <row r="15" spans="2:9" ht="13.15" customHeight="1" x14ac:dyDescent="0.2">
      <c r="B15" s="1" t="s">
        <v>19</v>
      </c>
      <c r="C15" s="5">
        <v>15741</v>
      </c>
      <c r="D15" s="5">
        <v>781</v>
      </c>
      <c r="E15" s="5">
        <v>10</v>
      </c>
      <c r="F15" s="3">
        <f t="shared" si="0"/>
        <v>16532</v>
      </c>
      <c r="H15" s="53">
        <f t="shared" si="1"/>
        <v>0.95215339946769906</v>
      </c>
      <c r="I15" s="54"/>
    </row>
    <row r="16" spans="2:9" ht="13.15" customHeight="1" x14ac:dyDescent="0.2">
      <c r="B16" s="1" t="s">
        <v>20</v>
      </c>
      <c r="C16" s="5">
        <v>17109</v>
      </c>
      <c r="D16" s="5">
        <v>1232</v>
      </c>
      <c r="E16" s="5">
        <v>1</v>
      </c>
      <c r="F16" s="3">
        <f t="shared" si="0"/>
        <v>18342</v>
      </c>
      <c r="H16" s="53">
        <f t="shared" si="1"/>
        <v>0.93277723258096168</v>
      </c>
      <c r="I16" s="54"/>
    </row>
    <row r="17" spans="2:9" ht="13.15" customHeight="1" x14ac:dyDescent="0.2">
      <c r="B17" s="1" t="s">
        <v>21</v>
      </c>
      <c r="C17" s="5">
        <v>2982</v>
      </c>
      <c r="D17" s="5">
        <v>5393</v>
      </c>
      <c r="E17" s="5">
        <v>452</v>
      </c>
      <c r="F17" s="3">
        <f t="shared" si="0"/>
        <v>8827</v>
      </c>
      <c r="H17" s="53">
        <f t="shared" si="1"/>
        <v>0.33782712133227599</v>
      </c>
      <c r="I17" s="54"/>
    </row>
    <row r="18" spans="2:9" ht="13.15" customHeight="1" x14ac:dyDescent="0.2">
      <c r="B18" s="1" t="s">
        <v>22</v>
      </c>
      <c r="C18" s="5">
        <v>8260</v>
      </c>
      <c r="D18" s="5">
        <v>33477</v>
      </c>
      <c r="E18" s="5">
        <v>549</v>
      </c>
      <c r="F18" s="3">
        <f t="shared" si="0"/>
        <v>42286</v>
      </c>
      <c r="H18" s="53">
        <f t="shared" si="1"/>
        <v>0.19533651799650004</v>
      </c>
      <c r="I18" s="54"/>
    </row>
    <row r="19" spans="2:9" ht="13.15" customHeight="1" x14ac:dyDescent="0.2">
      <c r="B19" s="1" t="s">
        <v>23</v>
      </c>
      <c r="C19" s="5">
        <v>97</v>
      </c>
      <c r="D19" s="5">
        <v>202</v>
      </c>
      <c r="E19" s="5"/>
      <c r="F19" s="3">
        <f t="shared" si="0"/>
        <v>299</v>
      </c>
      <c r="H19" s="53">
        <f t="shared" si="1"/>
        <v>0.32441471571906355</v>
      </c>
      <c r="I19" s="54"/>
    </row>
    <row r="20" spans="2:9" ht="13.15" customHeight="1" x14ac:dyDescent="0.2">
      <c r="B20" s="1" t="s">
        <v>24</v>
      </c>
      <c r="C20" s="5">
        <v>5780</v>
      </c>
      <c r="D20" s="5">
        <v>8039</v>
      </c>
      <c r="E20" s="5">
        <v>608</v>
      </c>
      <c r="F20" s="3">
        <f t="shared" si="0"/>
        <v>14427</v>
      </c>
      <c r="H20" s="53">
        <f t="shared" si="1"/>
        <v>0.40063769321411241</v>
      </c>
      <c r="I20" s="54"/>
    </row>
    <row r="21" spans="2:9" ht="13.15" customHeight="1" x14ac:dyDescent="0.2">
      <c r="B21" s="1" t="s">
        <v>25</v>
      </c>
      <c r="C21" s="5">
        <v>1536</v>
      </c>
      <c r="D21" s="5">
        <v>5543</v>
      </c>
      <c r="E21" s="5">
        <v>19</v>
      </c>
      <c r="F21" s="3">
        <f t="shared" si="0"/>
        <v>7098</v>
      </c>
      <c r="H21" s="53">
        <f t="shared" si="1"/>
        <v>0.21639898562975485</v>
      </c>
      <c r="I21" s="54"/>
    </row>
    <row r="22" spans="2:9" ht="13.15" customHeight="1" x14ac:dyDescent="0.2">
      <c r="B22" s="1" t="s">
        <v>26</v>
      </c>
      <c r="C22" s="5">
        <v>21381</v>
      </c>
      <c r="D22" s="5">
        <v>3113</v>
      </c>
      <c r="E22" s="5">
        <v>1215</v>
      </c>
      <c r="F22" s="3">
        <f t="shared" si="0"/>
        <v>25709</v>
      </c>
      <c r="H22" s="53">
        <f t="shared" si="1"/>
        <v>0.83165428449181222</v>
      </c>
      <c r="I22" s="54"/>
    </row>
    <row r="23" spans="2:9" ht="13.15" customHeight="1" thickBot="1" x14ac:dyDescent="0.25">
      <c r="B23" s="39" t="s">
        <v>27</v>
      </c>
      <c r="C23" s="40">
        <v>15692</v>
      </c>
      <c r="D23" s="40">
        <v>1562</v>
      </c>
      <c r="E23" s="40">
        <v>124</v>
      </c>
      <c r="F23" s="41">
        <f t="shared" si="0"/>
        <v>17378</v>
      </c>
      <c r="H23" s="55">
        <f t="shared" si="1"/>
        <v>0.90298078029692719</v>
      </c>
      <c r="I23" s="56"/>
    </row>
    <row r="24" spans="2:9" ht="13.15" customHeight="1" thickBot="1" x14ac:dyDescent="0.25">
      <c r="B24" s="22"/>
      <c r="C24" s="23"/>
      <c r="D24" s="23"/>
      <c r="E24" s="23"/>
      <c r="F24" s="23"/>
      <c r="H24" s="24"/>
      <c r="I24" s="24"/>
    </row>
    <row r="25" spans="2:9" ht="13.15" customHeight="1" x14ac:dyDescent="0.2">
      <c r="B25" s="33" t="s">
        <v>33</v>
      </c>
      <c r="C25" s="17" t="s">
        <v>0</v>
      </c>
      <c r="D25" s="17" t="s">
        <v>1</v>
      </c>
      <c r="E25" s="18" t="s">
        <v>2</v>
      </c>
      <c r="F25" s="27" t="s">
        <v>30</v>
      </c>
      <c r="H25" s="21"/>
      <c r="I25" s="21"/>
    </row>
    <row r="26" spans="2:9" ht="15" thickBot="1" x14ac:dyDescent="0.25">
      <c r="B26" s="30" t="s">
        <v>31</v>
      </c>
      <c r="C26" s="19">
        <f>SUM(C4:C23)</f>
        <v>246451</v>
      </c>
      <c r="D26" s="7">
        <f>SUM(D4:D23)</f>
        <v>101125</v>
      </c>
      <c r="E26" s="31">
        <f>SUM(E4:E23)</f>
        <v>6602</v>
      </c>
      <c r="F26" s="42">
        <f>SUM(F4:F23)</f>
        <v>354178</v>
      </c>
      <c r="H26" s="47">
        <f>$F$26/$F$33</f>
        <v>0.98242509306157322</v>
      </c>
    </row>
    <row r="27" spans="2:9" ht="13.9" customHeight="1" thickBot="1" x14ac:dyDescent="0.25">
      <c r="B27" s="34" t="s">
        <v>28</v>
      </c>
      <c r="C27" s="11">
        <f t="shared" ref="C27:E27" si="2">C$26/$F$26</f>
        <v>0.69583938019865721</v>
      </c>
      <c r="D27" s="20">
        <f t="shared" si="2"/>
        <v>0.28552027511590217</v>
      </c>
      <c r="E27" s="32">
        <f t="shared" si="2"/>
        <v>1.8640344685440655E-2</v>
      </c>
      <c r="F27" s="29"/>
    </row>
    <row r="28" spans="2:9" ht="14.45" customHeight="1" thickBot="1" x14ac:dyDescent="0.25"/>
    <row r="29" spans="2:9" ht="14.45" customHeight="1" x14ac:dyDescent="0.2">
      <c r="B29" s="57" t="s">
        <v>34</v>
      </c>
      <c r="C29" s="8" t="s">
        <v>0</v>
      </c>
      <c r="D29" s="8" t="s">
        <v>1</v>
      </c>
      <c r="E29" s="46" t="s">
        <v>2</v>
      </c>
      <c r="F29" s="35" t="s">
        <v>30</v>
      </c>
    </row>
    <row r="30" spans="2:9" ht="13.9" customHeight="1" thickBot="1" x14ac:dyDescent="0.25">
      <c r="B30" s="58"/>
      <c r="C30" s="36">
        <v>2846</v>
      </c>
      <c r="D30" s="37">
        <v>1709</v>
      </c>
      <c r="E30" s="38">
        <v>1781</v>
      </c>
      <c r="F30" s="50">
        <f>SUM(C30:E30)</f>
        <v>6336</v>
      </c>
      <c r="H30" s="47">
        <f>$F$30/$F$33</f>
        <v>1.7574906938426803E-2</v>
      </c>
    </row>
    <row r="31" spans="2:9" ht="15" thickBot="1" x14ac:dyDescent="0.25"/>
    <row r="32" spans="2:9" x14ac:dyDescent="0.2">
      <c r="B32" s="12" t="s">
        <v>32</v>
      </c>
      <c r="C32" s="17" t="s">
        <v>0</v>
      </c>
      <c r="D32" s="17" t="s">
        <v>1</v>
      </c>
      <c r="E32" s="25" t="s">
        <v>2</v>
      </c>
      <c r="F32" s="27" t="s">
        <v>30</v>
      </c>
    </row>
    <row r="33" spans="2:8" ht="13.9" customHeight="1" thickBot="1" x14ac:dyDescent="0.25">
      <c r="B33" s="13" t="s">
        <v>31</v>
      </c>
      <c r="C33" s="15">
        <f>$C$26+$C$30</f>
        <v>249297</v>
      </c>
      <c r="D33" s="16">
        <f>$D$26+$D$30</f>
        <v>102834</v>
      </c>
      <c r="E33" s="26">
        <f>$E$26+$E$30</f>
        <v>8383</v>
      </c>
      <c r="F33" s="28">
        <f>SUM(C33:E33)</f>
        <v>360514</v>
      </c>
    </row>
    <row r="34" spans="2:8" ht="13.9" customHeight="1" thickBot="1" x14ac:dyDescent="0.25">
      <c r="B34" s="14" t="s">
        <v>28</v>
      </c>
      <c r="C34" s="11">
        <f>($C$26+$C$30)/($F$26+$F$30)</f>
        <v>0.69150435211947381</v>
      </c>
      <c r="D34" s="9">
        <f>($D$26+$D$30)/($F$26+$F$30)</f>
        <v>0.28524273675918271</v>
      </c>
      <c r="E34" s="10">
        <f>($E$26+$E$30)/($F$26+$F$30)</f>
        <v>2.3252911121343416E-2</v>
      </c>
    </row>
    <row r="35" spans="2:8" ht="17.45" customHeight="1" x14ac:dyDescent="0.2">
      <c r="B35" s="59" t="s">
        <v>42</v>
      </c>
      <c r="C35" s="59"/>
      <c r="D35" s="59"/>
      <c r="E35" s="59"/>
      <c r="F35" s="59"/>
      <c r="G35" s="51"/>
      <c r="H35" s="51"/>
    </row>
    <row r="36" spans="2:8" ht="17.45" customHeight="1" x14ac:dyDescent="0.2">
      <c r="B36" s="59"/>
      <c r="C36" s="59"/>
      <c r="D36" s="59"/>
      <c r="E36" s="59"/>
      <c r="F36" s="59"/>
      <c r="G36" s="51"/>
      <c r="H36" s="51"/>
    </row>
    <row r="40" spans="2:8" x14ac:dyDescent="0.2">
      <c r="E40" s="6" t="s">
        <v>39</v>
      </c>
    </row>
  </sheetData>
  <mergeCells count="23">
    <mergeCell ref="H8:I8"/>
    <mergeCell ref="H2:I3"/>
    <mergeCell ref="H4:I4"/>
    <mergeCell ref="H5:I5"/>
    <mergeCell ref="H6:I6"/>
    <mergeCell ref="H7:I7"/>
    <mergeCell ref="H20:I20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1:I21"/>
    <mergeCell ref="H22:I22"/>
    <mergeCell ref="H23:I23"/>
    <mergeCell ref="B29:B30"/>
    <mergeCell ref="B35:F36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A9484-2ABE-4F19-A0B2-8C0BD6E41391}">
  <dimension ref="B1:I40"/>
  <sheetViews>
    <sheetView showGridLines="0" topLeftCell="A13" zoomScale="110" zoomScaleNormal="110" workbookViewId="0">
      <selection activeCell="D30" sqref="D30"/>
    </sheetView>
  </sheetViews>
  <sheetFormatPr baseColWidth="10" defaultColWidth="11.5703125" defaultRowHeight="14.25" x14ac:dyDescent="0.2"/>
  <cols>
    <col min="1" max="1" width="1.140625" style="6" customWidth="1"/>
    <col min="2" max="2" width="14.85546875" style="6" customWidth="1"/>
    <col min="3" max="3" width="11.5703125" style="6"/>
    <col min="4" max="4" width="15.42578125" style="6" customWidth="1"/>
    <col min="5" max="6" width="11.5703125" style="6"/>
    <col min="7" max="7" width="1.42578125" style="6" customWidth="1"/>
    <col min="8" max="8" width="7.42578125" style="6" customWidth="1"/>
    <col min="9" max="9" width="7" style="6" customWidth="1"/>
    <col min="10" max="16" width="11.5703125" style="6"/>
    <col min="17" max="17" width="19" style="6" bestFit="1" customWidth="1"/>
    <col min="18" max="16384" width="11.5703125" style="6"/>
  </cols>
  <sheetData>
    <row r="1" spans="2:9" ht="8.4499999999999993" customHeight="1" thickBot="1" x14ac:dyDescent="0.25"/>
    <row r="2" spans="2:9" ht="36.6" customHeight="1" x14ac:dyDescent="0.2">
      <c r="B2" s="44" t="s">
        <v>35</v>
      </c>
      <c r="C2" s="45" t="s">
        <v>4</v>
      </c>
      <c r="D2" s="45" t="s">
        <v>5</v>
      </c>
      <c r="E2" s="45" t="s">
        <v>6</v>
      </c>
      <c r="F2" s="43"/>
      <c r="H2" s="60" t="s">
        <v>29</v>
      </c>
      <c r="I2" s="61"/>
    </row>
    <row r="3" spans="2:9" x14ac:dyDescent="0.2">
      <c r="B3" s="48" t="s">
        <v>3</v>
      </c>
      <c r="C3" s="4" t="s">
        <v>0</v>
      </c>
      <c r="D3" s="4" t="s">
        <v>1</v>
      </c>
      <c r="E3" s="4" t="s">
        <v>2</v>
      </c>
      <c r="F3" s="49" t="s">
        <v>7</v>
      </c>
      <c r="H3" s="62"/>
      <c r="I3" s="63"/>
    </row>
    <row r="4" spans="2:9" ht="13.15" customHeight="1" x14ac:dyDescent="0.2">
      <c r="B4" s="2" t="s">
        <v>8</v>
      </c>
      <c r="C4" s="5">
        <v>5313</v>
      </c>
      <c r="D4" s="5">
        <v>487</v>
      </c>
      <c r="E4" s="5"/>
      <c r="F4" s="3">
        <f t="shared" ref="F4:F23" si="0">SUM(C4:E4)</f>
        <v>5800</v>
      </c>
      <c r="H4" s="64">
        <f>C4/$F4</f>
        <v>0.91603448275862065</v>
      </c>
      <c r="I4" s="65"/>
    </row>
    <row r="5" spans="2:9" ht="13.15" customHeight="1" x14ac:dyDescent="0.2">
      <c r="B5" s="1" t="s">
        <v>9</v>
      </c>
      <c r="C5" s="5">
        <v>3178</v>
      </c>
      <c r="D5" s="5">
        <v>8301</v>
      </c>
      <c r="E5" s="5">
        <v>413</v>
      </c>
      <c r="F5" s="3">
        <f t="shared" si="0"/>
        <v>11892</v>
      </c>
      <c r="H5" s="53">
        <f>C5/$F5</f>
        <v>0.26723847965018499</v>
      </c>
      <c r="I5" s="54"/>
    </row>
    <row r="6" spans="2:9" ht="13.15" customHeight="1" x14ac:dyDescent="0.2">
      <c r="B6" s="1" t="s">
        <v>10</v>
      </c>
      <c r="C6" s="5">
        <v>21036</v>
      </c>
      <c r="D6" s="5">
        <v>1264</v>
      </c>
      <c r="E6" s="5">
        <v>147</v>
      </c>
      <c r="F6" s="3">
        <f t="shared" si="0"/>
        <v>22447</v>
      </c>
      <c r="H6" s="53">
        <f>C6/$F6</f>
        <v>0.93714082059963466</v>
      </c>
      <c r="I6" s="54"/>
    </row>
    <row r="7" spans="2:9" ht="13.15" customHeight="1" x14ac:dyDescent="0.2">
      <c r="B7" s="1" t="s">
        <v>11</v>
      </c>
      <c r="C7" s="5">
        <v>4736</v>
      </c>
      <c r="D7" s="5">
        <v>8055</v>
      </c>
      <c r="E7" s="5">
        <v>640</v>
      </c>
      <c r="F7" s="3">
        <f t="shared" si="0"/>
        <v>13431</v>
      </c>
      <c r="H7" s="53">
        <f t="shared" ref="H7:H23" si="1">C7/$F7</f>
        <v>0.35261707988980717</v>
      </c>
      <c r="I7" s="54"/>
    </row>
    <row r="8" spans="2:9" ht="13.15" customHeight="1" x14ac:dyDescent="0.2">
      <c r="B8" s="1" t="s">
        <v>12</v>
      </c>
      <c r="C8" s="5">
        <v>25015</v>
      </c>
      <c r="D8" s="5">
        <v>2085</v>
      </c>
      <c r="E8" s="5">
        <v>66</v>
      </c>
      <c r="F8" s="3">
        <f t="shared" si="0"/>
        <v>27166</v>
      </c>
      <c r="H8" s="53">
        <f t="shared" si="1"/>
        <v>0.92082014282559077</v>
      </c>
      <c r="I8" s="54"/>
    </row>
    <row r="9" spans="2:9" ht="13.15" customHeight="1" x14ac:dyDescent="0.2">
      <c r="B9" s="1" t="s">
        <v>13</v>
      </c>
      <c r="C9" s="5">
        <v>29819</v>
      </c>
      <c r="D9" s="5">
        <v>5887</v>
      </c>
      <c r="E9" s="5">
        <v>266</v>
      </c>
      <c r="F9" s="3">
        <f t="shared" si="0"/>
        <v>35972</v>
      </c>
      <c r="H9" s="53">
        <f t="shared" si="1"/>
        <v>0.82895029467363501</v>
      </c>
      <c r="I9" s="54"/>
    </row>
    <row r="10" spans="2:9" ht="13.15" customHeight="1" x14ac:dyDescent="0.2">
      <c r="B10" s="1" t="s">
        <v>14</v>
      </c>
      <c r="C10" s="5">
        <v>13209</v>
      </c>
      <c r="D10" s="5">
        <v>4097</v>
      </c>
      <c r="E10" s="5">
        <v>490</v>
      </c>
      <c r="F10" s="3">
        <f t="shared" si="0"/>
        <v>17796</v>
      </c>
      <c r="H10" s="53">
        <f t="shared" si="1"/>
        <v>0.74224544841537421</v>
      </c>
      <c r="I10" s="54"/>
    </row>
    <row r="11" spans="2:9" ht="13.15" customHeight="1" x14ac:dyDescent="0.2">
      <c r="B11" s="1" t="s">
        <v>15</v>
      </c>
      <c r="C11" s="5">
        <v>36651</v>
      </c>
      <c r="D11" s="5">
        <v>2865</v>
      </c>
      <c r="E11" s="5">
        <v>592</v>
      </c>
      <c r="F11" s="3">
        <f t="shared" si="0"/>
        <v>40108</v>
      </c>
      <c r="H11" s="53">
        <f t="shared" si="1"/>
        <v>0.91380771915827264</v>
      </c>
      <c r="I11" s="54"/>
    </row>
    <row r="12" spans="2:9" ht="13.15" customHeight="1" x14ac:dyDescent="0.2">
      <c r="B12" s="1" t="s">
        <v>16</v>
      </c>
      <c r="C12" s="5">
        <v>577</v>
      </c>
      <c r="D12" s="5">
        <v>1829</v>
      </c>
      <c r="E12" s="5">
        <v>98</v>
      </c>
      <c r="F12" s="3">
        <f t="shared" si="0"/>
        <v>2504</v>
      </c>
      <c r="H12" s="53">
        <f t="shared" si="1"/>
        <v>0.23043130990415336</v>
      </c>
      <c r="I12" s="54"/>
    </row>
    <row r="13" spans="2:9" ht="13.15" customHeight="1" x14ac:dyDescent="0.2">
      <c r="B13" s="1" t="s">
        <v>17</v>
      </c>
      <c r="C13" s="5">
        <v>2208</v>
      </c>
      <c r="D13" s="5">
        <v>4887</v>
      </c>
      <c r="E13" s="5">
        <v>157</v>
      </c>
      <c r="F13" s="3">
        <f t="shared" si="0"/>
        <v>7252</v>
      </c>
      <c r="H13" s="53">
        <f t="shared" si="1"/>
        <v>0.30446773303916164</v>
      </c>
      <c r="I13" s="54"/>
    </row>
    <row r="14" spans="2:9" ht="13.15" customHeight="1" x14ac:dyDescent="0.2">
      <c r="B14" s="1" t="s">
        <v>18</v>
      </c>
      <c r="C14" s="5">
        <v>16305</v>
      </c>
      <c r="D14" s="5">
        <v>1967</v>
      </c>
      <c r="E14" s="5">
        <v>733</v>
      </c>
      <c r="F14" s="3">
        <f t="shared" si="0"/>
        <v>19005</v>
      </c>
      <c r="H14" s="53">
        <f t="shared" si="1"/>
        <v>0.85793212312549327</v>
      </c>
      <c r="I14" s="54"/>
    </row>
    <row r="15" spans="2:9" ht="13.15" customHeight="1" x14ac:dyDescent="0.2">
      <c r="B15" s="1" t="s">
        <v>19</v>
      </c>
      <c r="C15" s="5">
        <v>15768</v>
      </c>
      <c r="D15" s="5">
        <v>776</v>
      </c>
      <c r="E15" s="5">
        <v>10</v>
      </c>
      <c r="F15" s="3">
        <f t="shared" si="0"/>
        <v>16554</v>
      </c>
      <c r="H15" s="53">
        <f t="shared" si="1"/>
        <v>0.95251902863356286</v>
      </c>
      <c r="I15" s="54"/>
    </row>
    <row r="16" spans="2:9" ht="13.15" customHeight="1" x14ac:dyDescent="0.2">
      <c r="B16" s="1" t="s">
        <v>20</v>
      </c>
      <c r="C16" s="5">
        <v>17150</v>
      </c>
      <c r="D16" s="5">
        <v>1232</v>
      </c>
      <c r="E16" s="5">
        <v>1</v>
      </c>
      <c r="F16" s="3">
        <f t="shared" si="0"/>
        <v>18383</v>
      </c>
      <c r="H16" s="53">
        <f t="shared" si="1"/>
        <v>0.93292716096393402</v>
      </c>
      <c r="I16" s="54"/>
    </row>
    <row r="17" spans="2:9" ht="13.15" customHeight="1" x14ac:dyDescent="0.2">
      <c r="B17" s="1" t="s">
        <v>21</v>
      </c>
      <c r="C17" s="5">
        <v>2989</v>
      </c>
      <c r="D17" s="5">
        <v>5393</v>
      </c>
      <c r="E17" s="5">
        <v>440</v>
      </c>
      <c r="F17" s="3">
        <f t="shared" si="0"/>
        <v>8822</v>
      </c>
      <c r="H17" s="53">
        <f t="shared" si="1"/>
        <v>0.33881206075719794</v>
      </c>
      <c r="I17" s="54"/>
    </row>
    <row r="18" spans="2:9" ht="13.15" customHeight="1" x14ac:dyDescent="0.2">
      <c r="B18" s="1" t="s">
        <v>22</v>
      </c>
      <c r="C18" s="5">
        <v>8269</v>
      </c>
      <c r="D18" s="5">
        <v>33438</v>
      </c>
      <c r="E18" s="5">
        <v>522</v>
      </c>
      <c r="F18" s="3">
        <f t="shared" si="0"/>
        <v>42229</v>
      </c>
      <c r="H18" s="53">
        <f t="shared" si="1"/>
        <v>0.19581330365388713</v>
      </c>
      <c r="I18" s="54"/>
    </row>
    <row r="19" spans="2:9" ht="13.15" customHeight="1" x14ac:dyDescent="0.2">
      <c r="B19" s="1" t="s">
        <v>23</v>
      </c>
      <c r="C19" s="5">
        <v>97</v>
      </c>
      <c r="D19" s="5">
        <v>202</v>
      </c>
      <c r="E19" s="5"/>
      <c r="F19" s="3">
        <f t="shared" si="0"/>
        <v>299</v>
      </c>
      <c r="H19" s="53">
        <f t="shared" si="1"/>
        <v>0.32441471571906355</v>
      </c>
      <c r="I19" s="54"/>
    </row>
    <row r="20" spans="2:9" ht="13.15" customHeight="1" x14ac:dyDescent="0.2">
      <c r="B20" s="1" t="s">
        <v>24</v>
      </c>
      <c r="C20" s="5">
        <v>5803</v>
      </c>
      <c r="D20" s="5">
        <v>8028</v>
      </c>
      <c r="E20" s="5">
        <v>596</v>
      </c>
      <c r="F20" s="3">
        <f t="shared" si="0"/>
        <v>14427</v>
      </c>
      <c r="H20" s="53">
        <f t="shared" si="1"/>
        <v>0.40223192624939352</v>
      </c>
      <c r="I20" s="54"/>
    </row>
    <row r="21" spans="2:9" ht="13.15" customHeight="1" x14ac:dyDescent="0.2">
      <c r="B21" s="1" t="s">
        <v>25</v>
      </c>
      <c r="C21" s="5">
        <v>1547</v>
      </c>
      <c r="D21" s="5">
        <v>5534</v>
      </c>
      <c r="E21" s="5">
        <v>20</v>
      </c>
      <c r="F21" s="3">
        <f t="shared" si="0"/>
        <v>7101</v>
      </c>
      <c r="H21" s="53">
        <f t="shared" si="1"/>
        <v>0.21785663990987184</v>
      </c>
      <c r="I21" s="54"/>
    </row>
    <row r="22" spans="2:9" ht="13.15" customHeight="1" x14ac:dyDescent="0.2">
      <c r="B22" s="1" t="s">
        <v>26</v>
      </c>
      <c r="C22" s="5">
        <v>21385</v>
      </c>
      <c r="D22" s="5">
        <v>3108</v>
      </c>
      <c r="E22" s="5">
        <v>1202</v>
      </c>
      <c r="F22" s="3">
        <f t="shared" si="0"/>
        <v>25695</v>
      </c>
      <c r="H22" s="53">
        <f t="shared" si="1"/>
        <v>0.8322630862035415</v>
      </c>
      <c r="I22" s="54"/>
    </row>
    <row r="23" spans="2:9" ht="13.15" customHeight="1" thickBot="1" x14ac:dyDescent="0.25">
      <c r="B23" s="39" t="s">
        <v>27</v>
      </c>
      <c r="C23" s="40">
        <v>15696</v>
      </c>
      <c r="D23" s="40">
        <v>1562</v>
      </c>
      <c r="E23" s="40">
        <v>123</v>
      </c>
      <c r="F23" s="41">
        <f t="shared" si="0"/>
        <v>17381</v>
      </c>
      <c r="H23" s="55">
        <f t="shared" si="1"/>
        <v>0.90305506012312298</v>
      </c>
      <c r="I23" s="56"/>
    </row>
    <row r="24" spans="2:9" ht="13.15" customHeight="1" thickBot="1" x14ac:dyDescent="0.25">
      <c r="B24" s="22"/>
      <c r="C24" s="23"/>
      <c r="D24" s="23"/>
      <c r="E24" s="23"/>
      <c r="F24" s="23"/>
      <c r="H24" s="24"/>
      <c r="I24" s="24"/>
    </row>
    <row r="25" spans="2:9" ht="13.15" customHeight="1" x14ac:dyDescent="0.2">
      <c r="B25" s="33" t="s">
        <v>33</v>
      </c>
      <c r="C25" s="17" t="s">
        <v>0</v>
      </c>
      <c r="D25" s="17" t="s">
        <v>1</v>
      </c>
      <c r="E25" s="18" t="s">
        <v>2</v>
      </c>
      <c r="F25" s="27" t="s">
        <v>30</v>
      </c>
      <c r="H25" s="21"/>
      <c r="I25" s="21"/>
    </row>
    <row r="26" spans="2:9" ht="15" thickBot="1" x14ac:dyDescent="0.25">
      <c r="B26" s="30" t="s">
        <v>31</v>
      </c>
      <c r="C26" s="19">
        <f>SUM(C4:C23)</f>
        <v>246751</v>
      </c>
      <c r="D26" s="7">
        <f>SUM(D4:D23)</f>
        <v>100997</v>
      </c>
      <c r="E26" s="31">
        <f>SUM(E4:E23)</f>
        <v>6516</v>
      </c>
      <c r="F26" s="42">
        <f>SUM(F4:F23)</f>
        <v>354264</v>
      </c>
      <c r="H26" s="47">
        <f>$F$26/$F$33</f>
        <v>0.98191191551872281</v>
      </c>
    </row>
    <row r="27" spans="2:9" ht="13.9" customHeight="1" thickBot="1" x14ac:dyDescent="0.25">
      <c r="B27" s="34" t="s">
        <v>28</v>
      </c>
      <c r="C27" s="11">
        <f t="shared" ref="C27:E27" si="2">C$26/$F$26</f>
        <v>0.69651728654336875</v>
      </c>
      <c r="D27" s="20">
        <f t="shared" si="2"/>
        <v>0.28508965065600794</v>
      </c>
      <c r="E27" s="32">
        <f t="shared" si="2"/>
        <v>1.8393062800623264E-2</v>
      </c>
      <c r="F27" s="29"/>
    </row>
    <row r="28" spans="2:9" ht="14.45" customHeight="1" thickBot="1" x14ac:dyDescent="0.25"/>
    <row r="29" spans="2:9" ht="14.45" customHeight="1" x14ac:dyDescent="0.2">
      <c r="B29" s="57" t="s">
        <v>34</v>
      </c>
      <c r="C29" s="8" t="s">
        <v>0</v>
      </c>
      <c r="D29" s="8" t="s">
        <v>1</v>
      </c>
      <c r="E29" s="46" t="s">
        <v>2</v>
      </c>
      <c r="F29" s="35" t="s">
        <v>30</v>
      </c>
    </row>
    <row r="30" spans="2:9" ht="13.9" customHeight="1" thickBot="1" x14ac:dyDescent="0.25">
      <c r="B30" s="58"/>
      <c r="C30" s="36">
        <v>2962</v>
      </c>
      <c r="D30" s="37">
        <v>1764</v>
      </c>
      <c r="E30" s="38">
        <v>1800</v>
      </c>
      <c r="F30" s="50">
        <f>SUM(C30:E30)</f>
        <v>6526</v>
      </c>
      <c r="H30" s="47">
        <f>$F$30/$F$33</f>
        <v>1.8088084481277196E-2</v>
      </c>
    </row>
    <row r="31" spans="2:9" ht="15" thickBot="1" x14ac:dyDescent="0.25"/>
    <row r="32" spans="2:9" x14ac:dyDescent="0.2">
      <c r="B32" s="12" t="s">
        <v>32</v>
      </c>
      <c r="C32" s="17" t="s">
        <v>0</v>
      </c>
      <c r="D32" s="17" t="s">
        <v>1</v>
      </c>
      <c r="E32" s="25" t="s">
        <v>2</v>
      </c>
      <c r="F32" s="27" t="s">
        <v>30</v>
      </c>
    </row>
    <row r="33" spans="2:8" ht="13.9" customHeight="1" thickBot="1" x14ac:dyDescent="0.25">
      <c r="B33" s="13" t="s">
        <v>31</v>
      </c>
      <c r="C33" s="15">
        <f>$C$26+$C$30</f>
        <v>249713</v>
      </c>
      <c r="D33" s="16">
        <f>$D$26+$D$30</f>
        <v>102761</v>
      </c>
      <c r="E33" s="26">
        <f>$E$26+$E$30</f>
        <v>8316</v>
      </c>
      <c r="F33" s="28">
        <f>SUM(C33:E33)</f>
        <v>360790</v>
      </c>
    </row>
    <row r="34" spans="2:8" ht="13.9" customHeight="1" thickBot="1" x14ac:dyDescent="0.25">
      <c r="B34" s="14" t="s">
        <v>28</v>
      </c>
      <c r="C34" s="11">
        <f>($C$26+$C$30)/($F$26+$F$30)</f>
        <v>0.6921283849330635</v>
      </c>
      <c r="D34" s="9">
        <f>($D$26+$D$30)/($F$26+$F$30)</f>
        <v>0.28482219573713241</v>
      </c>
      <c r="E34" s="10">
        <f>($E$26+$E$30)/($F$26+$F$30)</f>
        <v>2.304941932980404E-2</v>
      </c>
    </row>
    <row r="35" spans="2:8" ht="17.45" customHeight="1" x14ac:dyDescent="0.2">
      <c r="B35" s="59" t="s">
        <v>43</v>
      </c>
      <c r="C35" s="59"/>
      <c r="D35" s="59"/>
      <c r="E35" s="59"/>
      <c r="F35" s="59"/>
      <c r="G35" s="51"/>
      <c r="H35" s="51"/>
    </row>
    <row r="36" spans="2:8" ht="17.45" customHeight="1" x14ac:dyDescent="0.2">
      <c r="B36" s="59"/>
      <c r="C36" s="59"/>
      <c r="D36" s="59"/>
      <c r="E36" s="59"/>
      <c r="F36" s="59"/>
      <c r="G36" s="51"/>
      <c r="H36" s="51"/>
    </row>
    <row r="40" spans="2:8" x14ac:dyDescent="0.2">
      <c r="E40" s="6" t="s">
        <v>39</v>
      </c>
    </row>
  </sheetData>
  <mergeCells count="23">
    <mergeCell ref="H21:I21"/>
    <mergeCell ref="H22:I22"/>
    <mergeCell ref="H23:I23"/>
    <mergeCell ref="B29:B30"/>
    <mergeCell ref="B35:F36"/>
    <mergeCell ref="H20:I20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8:I8"/>
    <mergeCell ref="H2:I3"/>
    <mergeCell ref="H4:I4"/>
    <mergeCell ref="H5:I5"/>
    <mergeCell ref="H6:I6"/>
    <mergeCell ref="H7:I7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262A6-D29C-407F-B932-816F27BA2EA7}">
  <dimension ref="B1:I40"/>
  <sheetViews>
    <sheetView showGridLines="0" topLeftCell="A15" zoomScale="110" zoomScaleNormal="110" workbookViewId="0">
      <selection activeCell="Q37" sqref="Q37"/>
    </sheetView>
  </sheetViews>
  <sheetFormatPr baseColWidth="10" defaultColWidth="11.5703125" defaultRowHeight="14.25" x14ac:dyDescent="0.2"/>
  <cols>
    <col min="1" max="1" width="1.140625" style="6" customWidth="1"/>
    <col min="2" max="2" width="14.85546875" style="6" customWidth="1"/>
    <col min="3" max="3" width="11.5703125" style="6"/>
    <col min="4" max="4" width="15.42578125" style="6" customWidth="1"/>
    <col min="5" max="6" width="11.5703125" style="6"/>
    <col min="7" max="7" width="1.42578125" style="6" customWidth="1"/>
    <col min="8" max="8" width="7.42578125" style="6" customWidth="1"/>
    <col min="9" max="9" width="7" style="6" customWidth="1"/>
    <col min="10" max="16" width="11.5703125" style="6"/>
    <col min="17" max="17" width="19" style="6" bestFit="1" customWidth="1"/>
    <col min="18" max="16384" width="11.5703125" style="6"/>
  </cols>
  <sheetData>
    <row r="1" spans="2:9" ht="8.4499999999999993" customHeight="1" thickBot="1" x14ac:dyDescent="0.25"/>
    <row r="2" spans="2:9" ht="36.6" customHeight="1" x14ac:dyDescent="0.2">
      <c r="B2" s="44" t="s">
        <v>35</v>
      </c>
      <c r="C2" s="45" t="s">
        <v>4</v>
      </c>
      <c r="D2" s="45" t="s">
        <v>5</v>
      </c>
      <c r="E2" s="45" t="s">
        <v>6</v>
      </c>
      <c r="F2" s="43"/>
      <c r="H2" s="60" t="s">
        <v>29</v>
      </c>
      <c r="I2" s="61"/>
    </row>
    <row r="3" spans="2:9" x14ac:dyDescent="0.2">
      <c r="B3" s="48" t="s">
        <v>3</v>
      </c>
      <c r="C3" s="4" t="s">
        <v>0</v>
      </c>
      <c r="D3" s="4" t="s">
        <v>1</v>
      </c>
      <c r="E3" s="4" t="s">
        <v>2</v>
      </c>
      <c r="F3" s="49" t="s">
        <v>7</v>
      </c>
      <c r="H3" s="62"/>
      <c r="I3" s="63"/>
    </row>
    <row r="4" spans="2:9" ht="13.15" customHeight="1" x14ac:dyDescent="0.2">
      <c r="B4" s="2" t="s">
        <v>8</v>
      </c>
      <c r="C4" s="5">
        <v>5313</v>
      </c>
      <c r="D4" s="5">
        <v>487</v>
      </c>
      <c r="E4" s="5"/>
      <c r="F4" s="3">
        <f t="shared" ref="F4:F23" si="0">SUM(C4:E4)</f>
        <v>5800</v>
      </c>
      <c r="H4" s="64">
        <f>C4/$F4</f>
        <v>0.91603448275862065</v>
      </c>
      <c r="I4" s="65"/>
    </row>
    <row r="5" spans="2:9" ht="13.15" customHeight="1" x14ac:dyDescent="0.2">
      <c r="B5" s="1" t="s">
        <v>9</v>
      </c>
      <c r="C5" s="5">
        <v>3185</v>
      </c>
      <c r="D5" s="5">
        <v>8295</v>
      </c>
      <c r="E5" s="5">
        <v>371</v>
      </c>
      <c r="F5" s="3">
        <f t="shared" si="0"/>
        <v>11851</v>
      </c>
      <c r="H5" s="53">
        <f>C5/$F5</f>
        <v>0.26875369167158891</v>
      </c>
      <c r="I5" s="54"/>
    </row>
    <row r="6" spans="2:9" ht="13.15" customHeight="1" x14ac:dyDescent="0.2">
      <c r="B6" s="1" t="s">
        <v>10</v>
      </c>
      <c r="C6" s="5">
        <v>21032</v>
      </c>
      <c r="D6" s="5">
        <v>1239</v>
      </c>
      <c r="E6" s="5">
        <v>138</v>
      </c>
      <c r="F6" s="3">
        <f t="shared" si="0"/>
        <v>22409</v>
      </c>
      <c r="H6" s="53">
        <f>C6/$F6</f>
        <v>0.93855147485385337</v>
      </c>
      <c r="I6" s="54"/>
    </row>
    <row r="7" spans="2:9" ht="13.15" customHeight="1" x14ac:dyDescent="0.2">
      <c r="B7" s="1" t="s">
        <v>11</v>
      </c>
      <c r="C7" s="5">
        <v>4750</v>
      </c>
      <c r="D7" s="5">
        <v>8051</v>
      </c>
      <c r="E7" s="5">
        <v>618</v>
      </c>
      <c r="F7" s="3">
        <f t="shared" si="0"/>
        <v>13419</v>
      </c>
      <c r="H7" s="53">
        <f t="shared" ref="H7:H23" si="1">C7/$F7</f>
        <v>0.35397570608838214</v>
      </c>
      <c r="I7" s="54"/>
    </row>
    <row r="8" spans="2:9" ht="13.15" customHeight="1" x14ac:dyDescent="0.2">
      <c r="B8" s="1" t="s">
        <v>12</v>
      </c>
      <c r="C8" s="5">
        <v>25095</v>
      </c>
      <c r="D8" s="5">
        <v>2083</v>
      </c>
      <c r="E8" s="5">
        <v>36</v>
      </c>
      <c r="F8" s="3">
        <f t="shared" si="0"/>
        <v>27214</v>
      </c>
      <c r="H8" s="53">
        <f t="shared" si="1"/>
        <v>0.9221356654663041</v>
      </c>
      <c r="I8" s="54"/>
    </row>
    <row r="9" spans="2:9" ht="13.15" customHeight="1" x14ac:dyDescent="0.2">
      <c r="B9" s="1" t="s">
        <v>13</v>
      </c>
      <c r="C9" s="5">
        <v>29855</v>
      </c>
      <c r="D9" s="5">
        <v>5882</v>
      </c>
      <c r="E9" s="5">
        <v>241</v>
      </c>
      <c r="F9" s="3">
        <f t="shared" si="0"/>
        <v>35978</v>
      </c>
      <c r="H9" s="53">
        <f t="shared" si="1"/>
        <v>0.82981266329423542</v>
      </c>
      <c r="I9" s="54"/>
    </row>
    <row r="10" spans="2:9" ht="13.15" customHeight="1" x14ac:dyDescent="0.2">
      <c r="B10" s="1" t="s">
        <v>14</v>
      </c>
      <c r="C10" s="5">
        <v>13257</v>
      </c>
      <c r="D10" s="5">
        <v>4083</v>
      </c>
      <c r="E10" s="5">
        <v>487</v>
      </c>
      <c r="F10" s="3">
        <f t="shared" si="0"/>
        <v>17827</v>
      </c>
      <c r="H10" s="53">
        <f t="shared" si="1"/>
        <v>0.74364727660290575</v>
      </c>
      <c r="I10" s="54"/>
    </row>
    <row r="11" spans="2:9" ht="13.15" customHeight="1" x14ac:dyDescent="0.2">
      <c r="B11" s="1" t="s">
        <v>15</v>
      </c>
      <c r="C11" s="5">
        <v>36747</v>
      </c>
      <c r="D11" s="5">
        <v>2854</v>
      </c>
      <c r="E11" s="5">
        <v>592</v>
      </c>
      <c r="F11" s="3">
        <f t="shared" si="0"/>
        <v>40193</v>
      </c>
      <c r="H11" s="53">
        <f t="shared" si="1"/>
        <v>0.91426367775483297</v>
      </c>
      <c r="I11" s="54"/>
    </row>
    <row r="12" spans="2:9" ht="13.15" customHeight="1" x14ac:dyDescent="0.2">
      <c r="B12" s="1" t="s">
        <v>16</v>
      </c>
      <c r="C12" s="5">
        <v>577</v>
      </c>
      <c r="D12" s="5">
        <v>1829</v>
      </c>
      <c r="E12" s="5">
        <v>93</v>
      </c>
      <c r="F12" s="3">
        <f t="shared" si="0"/>
        <v>2499</v>
      </c>
      <c r="H12" s="53">
        <f t="shared" si="1"/>
        <v>0.2308923569427771</v>
      </c>
      <c r="I12" s="54"/>
    </row>
    <row r="13" spans="2:9" ht="13.15" customHeight="1" x14ac:dyDescent="0.2">
      <c r="B13" s="1" t="s">
        <v>17</v>
      </c>
      <c r="C13" s="5">
        <v>2208</v>
      </c>
      <c r="D13" s="5">
        <v>4886</v>
      </c>
      <c r="E13" s="5">
        <v>130</v>
      </c>
      <c r="F13" s="3">
        <f t="shared" si="0"/>
        <v>7224</v>
      </c>
      <c r="H13" s="53">
        <f t="shared" si="1"/>
        <v>0.30564784053156147</v>
      </c>
      <c r="I13" s="54"/>
    </row>
    <row r="14" spans="2:9" ht="13.15" customHeight="1" x14ac:dyDescent="0.2">
      <c r="B14" s="1" t="s">
        <v>18</v>
      </c>
      <c r="C14" s="5">
        <v>16304</v>
      </c>
      <c r="D14" s="5">
        <v>1965</v>
      </c>
      <c r="E14" s="5">
        <v>718</v>
      </c>
      <c r="F14" s="3">
        <f t="shared" si="0"/>
        <v>18987</v>
      </c>
      <c r="H14" s="53">
        <f t="shared" si="1"/>
        <v>0.85869278980354979</v>
      </c>
      <c r="I14" s="54"/>
    </row>
    <row r="15" spans="2:9" ht="13.15" customHeight="1" x14ac:dyDescent="0.2">
      <c r="B15" s="1" t="s">
        <v>19</v>
      </c>
      <c r="C15" s="5">
        <v>15770</v>
      </c>
      <c r="D15" s="5">
        <v>776</v>
      </c>
      <c r="E15" s="5">
        <v>8</v>
      </c>
      <c r="F15" s="3">
        <f t="shared" si="0"/>
        <v>16554</v>
      </c>
      <c r="H15" s="53">
        <f t="shared" si="1"/>
        <v>0.95263984535459711</v>
      </c>
      <c r="I15" s="54"/>
    </row>
    <row r="16" spans="2:9" ht="13.15" customHeight="1" x14ac:dyDescent="0.2">
      <c r="B16" s="1" t="s">
        <v>20</v>
      </c>
      <c r="C16" s="5">
        <v>17165</v>
      </c>
      <c r="D16" s="5">
        <v>1232</v>
      </c>
      <c r="E16" s="5">
        <v>1</v>
      </c>
      <c r="F16" s="3">
        <f t="shared" si="0"/>
        <v>18398</v>
      </c>
      <c r="H16" s="53">
        <f t="shared" si="1"/>
        <v>0.93298184585281008</v>
      </c>
      <c r="I16" s="54"/>
    </row>
    <row r="17" spans="2:9" ht="13.15" customHeight="1" x14ac:dyDescent="0.2">
      <c r="B17" s="1" t="s">
        <v>21</v>
      </c>
      <c r="C17" s="5">
        <v>2992</v>
      </c>
      <c r="D17" s="5">
        <v>5393</v>
      </c>
      <c r="E17" s="5">
        <v>435</v>
      </c>
      <c r="F17" s="3">
        <f t="shared" si="0"/>
        <v>8820</v>
      </c>
      <c r="H17" s="53">
        <f t="shared" si="1"/>
        <v>0.33922902494331064</v>
      </c>
      <c r="I17" s="54"/>
    </row>
    <row r="18" spans="2:9" ht="13.15" customHeight="1" x14ac:dyDescent="0.2">
      <c r="B18" s="1" t="s">
        <v>22</v>
      </c>
      <c r="C18" s="5">
        <v>8297</v>
      </c>
      <c r="D18" s="5">
        <v>33416</v>
      </c>
      <c r="E18" s="5">
        <v>459</v>
      </c>
      <c r="F18" s="3">
        <f t="shared" si="0"/>
        <v>42172</v>
      </c>
      <c r="H18" s="53">
        <f t="shared" si="1"/>
        <v>0.19674191406620506</v>
      </c>
      <c r="I18" s="54"/>
    </row>
    <row r="19" spans="2:9" ht="13.15" customHeight="1" x14ac:dyDescent="0.2">
      <c r="B19" s="1" t="s">
        <v>23</v>
      </c>
      <c r="C19" s="5">
        <v>97</v>
      </c>
      <c r="D19" s="5">
        <v>202</v>
      </c>
      <c r="E19" s="5"/>
      <c r="F19" s="3">
        <f t="shared" si="0"/>
        <v>299</v>
      </c>
      <c r="H19" s="53">
        <f t="shared" si="1"/>
        <v>0.32441471571906355</v>
      </c>
      <c r="I19" s="54"/>
    </row>
    <row r="20" spans="2:9" ht="13.15" customHeight="1" x14ac:dyDescent="0.2">
      <c r="B20" s="1" t="s">
        <v>24</v>
      </c>
      <c r="C20" s="5">
        <v>5819</v>
      </c>
      <c r="D20" s="5">
        <v>8027</v>
      </c>
      <c r="E20" s="5">
        <v>563</v>
      </c>
      <c r="F20" s="3">
        <f t="shared" si="0"/>
        <v>14409</v>
      </c>
      <c r="H20" s="53">
        <f t="shared" si="1"/>
        <v>0.40384481921021581</v>
      </c>
      <c r="I20" s="54"/>
    </row>
    <row r="21" spans="2:9" ht="13.15" customHeight="1" x14ac:dyDescent="0.2">
      <c r="B21" s="1" t="s">
        <v>25</v>
      </c>
      <c r="C21" s="5">
        <v>1579</v>
      </c>
      <c r="D21" s="5">
        <v>5534</v>
      </c>
      <c r="E21" s="5">
        <v>20</v>
      </c>
      <c r="F21" s="3">
        <f t="shared" si="0"/>
        <v>7133</v>
      </c>
      <c r="H21" s="53">
        <f t="shared" si="1"/>
        <v>0.22136548436842843</v>
      </c>
      <c r="I21" s="54"/>
    </row>
    <row r="22" spans="2:9" ht="13.15" customHeight="1" x14ac:dyDescent="0.2">
      <c r="B22" s="1" t="s">
        <v>26</v>
      </c>
      <c r="C22" s="5">
        <v>21480</v>
      </c>
      <c r="D22" s="5">
        <v>3083</v>
      </c>
      <c r="E22" s="5">
        <v>1151</v>
      </c>
      <c r="F22" s="3">
        <f t="shared" si="0"/>
        <v>25714</v>
      </c>
      <c r="H22" s="53">
        <f t="shared" si="1"/>
        <v>0.83534261491794348</v>
      </c>
      <c r="I22" s="54"/>
    </row>
    <row r="23" spans="2:9" ht="13.15" customHeight="1" thickBot="1" x14ac:dyDescent="0.25">
      <c r="B23" s="39" t="s">
        <v>27</v>
      </c>
      <c r="C23" s="40">
        <v>15723</v>
      </c>
      <c r="D23" s="40">
        <v>1548</v>
      </c>
      <c r="E23" s="40">
        <v>123</v>
      </c>
      <c r="F23" s="41">
        <f t="shared" si="0"/>
        <v>17394</v>
      </c>
      <c r="H23" s="55">
        <f t="shared" si="1"/>
        <v>0.90393239047947571</v>
      </c>
      <c r="I23" s="56"/>
    </row>
    <row r="24" spans="2:9" ht="13.15" customHeight="1" thickBot="1" x14ac:dyDescent="0.25">
      <c r="B24" s="22"/>
      <c r="C24" s="23"/>
      <c r="D24" s="23"/>
      <c r="E24" s="23"/>
      <c r="F24" s="23"/>
      <c r="H24" s="24"/>
      <c r="I24" s="24"/>
    </row>
    <row r="25" spans="2:9" ht="13.15" customHeight="1" x14ac:dyDescent="0.2">
      <c r="B25" s="33" t="s">
        <v>33</v>
      </c>
      <c r="C25" s="17" t="s">
        <v>0</v>
      </c>
      <c r="D25" s="17" t="s">
        <v>1</v>
      </c>
      <c r="E25" s="18" t="s">
        <v>2</v>
      </c>
      <c r="F25" s="27" t="s">
        <v>30</v>
      </c>
      <c r="H25" s="21"/>
      <c r="I25" s="21"/>
    </row>
    <row r="26" spans="2:9" ht="15" thickBot="1" x14ac:dyDescent="0.25">
      <c r="B26" s="30" t="s">
        <v>31</v>
      </c>
      <c r="C26" s="19">
        <f>SUM(C4:C23)</f>
        <v>247245</v>
      </c>
      <c r="D26" s="7">
        <f>SUM(D4:D23)</f>
        <v>100865</v>
      </c>
      <c r="E26" s="31">
        <f>SUM(E4:E23)</f>
        <v>6184</v>
      </c>
      <c r="F26" s="42">
        <f>SUM(F4:F23)</f>
        <v>354294</v>
      </c>
      <c r="H26" s="47">
        <f>$F$26/$F$33</f>
        <v>0.98135586178242507</v>
      </c>
    </row>
    <row r="27" spans="2:9" ht="13.9" customHeight="1" thickBot="1" x14ac:dyDescent="0.25">
      <c r="B27" s="34" t="s">
        <v>28</v>
      </c>
      <c r="C27" s="11">
        <f t="shared" ref="C27:E27" si="2">C$26/$F$26</f>
        <v>0.697852630865891</v>
      </c>
      <c r="D27" s="20">
        <f t="shared" si="2"/>
        <v>0.28469293863288681</v>
      </c>
      <c r="E27" s="32">
        <f t="shared" si="2"/>
        <v>1.7454430501222151E-2</v>
      </c>
      <c r="F27" s="29"/>
    </row>
    <row r="28" spans="2:9" ht="14.45" customHeight="1" thickBot="1" x14ac:dyDescent="0.25"/>
    <row r="29" spans="2:9" ht="14.45" customHeight="1" x14ac:dyDescent="0.2">
      <c r="B29" s="57" t="s">
        <v>34</v>
      </c>
      <c r="C29" s="8" t="s">
        <v>0</v>
      </c>
      <c r="D29" s="8" t="s">
        <v>1</v>
      </c>
      <c r="E29" s="46" t="s">
        <v>2</v>
      </c>
      <c r="F29" s="35" t="s">
        <v>30</v>
      </c>
    </row>
    <row r="30" spans="2:9" ht="13.9" customHeight="1" thickBot="1" x14ac:dyDescent="0.25">
      <c r="B30" s="58"/>
      <c r="C30" s="36">
        <v>3167</v>
      </c>
      <c r="D30" s="37">
        <v>1764</v>
      </c>
      <c r="E30" s="38">
        <v>1800</v>
      </c>
      <c r="F30" s="50">
        <f>SUM(C30:E30)</f>
        <v>6731</v>
      </c>
      <c r="H30" s="47">
        <f>$F$30/$F$33</f>
        <v>1.8644138217574959E-2</v>
      </c>
    </row>
    <row r="31" spans="2:9" ht="15" thickBot="1" x14ac:dyDescent="0.25"/>
    <row r="32" spans="2:9" x14ac:dyDescent="0.2">
      <c r="B32" s="12" t="s">
        <v>32</v>
      </c>
      <c r="C32" s="17" t="s">
        <v>0</v>
      </c>
      <c r="D32" s="17" t="s">
        <v>1</v>
      </c>
      <c r="E32" s="25" t="s">
        <v>2</v>
      </c>
      <c r="F32" s="27" t="s">
        <v>30</v>
      </c>
    </row>
    <row r="33" spans="2:8" ht="13.9" customHeight="1" thickBot="1" x14ac:dyDescent="0.25">
      <c r="B33" s="13" t="s">
        <v>31</v>
      </c>
      <c r="C33" s="15">
        <f>$C$26+$C$30</f>
        <v>250412</v>
      </c>
      <c r="D33" s="16">
        <f>$D$26+$D$30</f>
        <v>102629</v>
      </c>
      <c r="E33" s="26">
        <f>$E$26+$E$30</f>
        <v>7984</v>
      </c>
      <c r="F33" s="28">
        <f>SUM(C33:E33)</f>
        <v>361025</v>
      </c>
    </row>
    <row r="34" spans="2:8" ht="13.9" customHeight="1" thickBot="1" x14ac:dyDescent="0.25">
      <c r="B34" s="14" t="s">
        <v>28</v>
      </c>
      <c r="C34" s="11">
        <f>($C$26+$C$30)/($F$26+$F$30)</f>
        <v>0.69361401564988578</v>
      </c>
      <c r="D34" s="9">
        <f>($D$26+$D$30)/($F$26+$F$30)</f>
        <v>0.28427117235648502</v>
      </c>
      <c r="E34" s="10">
        <f>($E$26+$E$30)/($F$26+$F$30)</f>
        <v>2.211481199362925E-2</v>
      </c>
    </row>
    <row r="35" spans="2:8" ht="17.45" customHeight="1" x14ac:dyDescent="0.2">
      <c r="B35" s="59" t="s">
        <v>44</v>
      </c>
      <c r="C35" s="59"/>
      <c r="D35" s="59"/>
      <c r="E35" s="59"/>
      <c r="F35" s="59"/>
      <c r="G35" s="51"/>
      <c r="H35" s="51"/>
    </row>
    <row r="36" spans="2:8" ht="17.45" customHeight="1" x14ac:dyDescent="0.2">
      <c r="B36" s="59"/>
      <c r="C36" s="59"/>
      <c r="D36" s="59"/>
      <c r="E36" s="59"/>
      <c r="F36" s="59"/>
      <c r="G36" s="51"/>
      <c r="H36" s="51"/>
    </row>
    <row r="40" spans="2:8" x14ac:dyDescent="0.2">
      <c r="E40" s="6" t="s">
        <v>39</v>
      </c>
    </row>
  </sheetData>
  <mergeCells count="23">
    <mergeCell ref="H21:I21"/>
    <mergeCell ref="H22:I22"/>
    <mergeCell ref="H23:I23"/>
    <mergeCell ref="B29:B30"/>
    <mergeCell ref="B35:F36"/>
    <mergeCell ref="H20:I20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8:I8"/>
    <mergeCell ref="H2:I3"/>
    <mergeCell ref="H4:I4"/>
    <mergeCell ref="H5:I5"/>
    <mergeCell ref="H6:I6"/>
    <mergeCell ref="H7:I7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314D0-611C-40A1-BBB0-58BC776F5389}">
  <dimension ref="B1:I40"/>
  <sheetViews>
    <sheetView showGridLines="0" topLeftCell="A9" zoomScale="110" zoomScaleNormal="110" workbookViewId="0">
      <selection activeCell="B38" sqref="B38"/>
    </sheetView>
  </sheetViews>
  <sheetFormatPr baseColWidth="10" defaultColWidth="11.5703125" defaultRowHeight="14.25" x14ac:dyDescent="0.2"/>
  <cols>
    <col min="1" max="1" width="1.140625" style="6" customWidth="1"/>
    <col min="2" max="2" width="14.85546875" style="6" customWidth="1"/>
    <col min="3" max="3" width="11.5703125" style="6"/>
    <col min="4" max="4" width="15.42578125" style="6" customWidth="1"/>
    <col min="5" max="6" width="11.5703125" style="6"/>
    <col min="7" max="7" width="1.42578125" style="6" customWidth="1"/>
    <col min="8" max="8" width="7.42578125" style="6" customWidth="1"/>
    <col min="9" max="9" width="7" style="6" customWidth="1"/>
    <col min="10" max="16" width="11.5703125" style="6"/>
    <col min="17" max="17" width="19" style="6" bestFit="1" customWidth="1"/>
    <col min="18" max="16384" width="11.5703125" style="6"/>
  </cols>
  <sheetData>
    <row r="1" spans="2:9" ht="8.4499999999999993" customHeight="1" thickBot="1" x14ac:dyDescent="0.25"/>
    <row r="2" spans="2:9" ht="36.6" customHeight="1" x14ac:dyDescent="0.2">
      <c r="B2" s="44" t="s">
        <v>35</v>
      </c>
      <c r="C2" s="45" t="s">
        <v>4</v>
      </c>
      <c r="D2" s="45" t="s">
        <v>5</v>
      </c>
      <c r="E2" s="45" t="s">
        <v>6</v>
      </c>
      <c r="F2" s="43"/>
      <c r="H2" s="60" t="s">
        <v>29</v>
      </c>
      <c r="I2" s="61"/>
    </row>
    <row r="3" spans="2:9" x14ac:dyDescent="0.2">
      <c r="B3" s="48" t="s">
        <v>3</v>
      </c>
      <c r="C3" s="4" t="s">
        <v>0</v>
      </c>
      <c r="D3" s="4" t="s">
        <v>1</v>
      </c>
      <c r="E3" s="4" t="s">
        <v>2</v>
      </c>
      <c r="F3" s="49" t="s">
        <v>7</v>
      </c>
      <c r="H3" s="62"/>
      <c r="I3" s="63"/>
    </row>
    <row r="4" spans="2:9" ht="13.15" customHeight="1" x14ac:dyDescent="0.2">
      <c r="B4" s="2" t="s">
        <v>8</v>
      </c>
      <c r="C4" s="5">
        <v>5313</v>
      </c>
      <c r="D4" s="5">
        <v>487</v>
      </c>
      <c r="E4" s="5"/>
      <c r="F4" s="3">
        <f t="shared" ref="F4:F23" si="0">SUM(C4:E4)</f>
        <v>5800</v>
      </c>
      <c r="H4" s="64">
        <f>C4/$F4</f>
        <v>0.91603448275862065</v>
      </c>
      <c r="I4" s="65"/>
    </row>
    <row r="5" spans="2:9" ht="13.15" customHeight="1" x14ac:dyDescent="0.2">
      <c r="B5" s="1" t="s">
        <v>9</v>
      </c>
      <c r="C5" s="5">
        <v>3181</v>
      </c>
      <c r="D5" s="5">
        <v>8296</v>
      </c>
      <c r="E5" s="5">
        <v>347</v>
      </c>
      <c r="F5" s="3">
        <f t="shared" si="0"/>
        <v>11824</v>
      </c>
      <c r="H5" s="53">
        <f>C5/$F5</f>
        <v>0.26902909336941816</v>
      </c>
      <c r="I5" s="54"/>
    </row>
    <row r="6" spans="2:9" ht="13.15" customHeight="1" x14ac:dyDescent="0.2">
      <c r="B6" s="1" t="s">
        <v>10</v>
      </c>
      <c r="C6" s="5">
        <v>21036</v>
      </c>
      <c r="D6" s="5">
        <v>1238</v>
      </c>
      <c r="E6" s="5">
        <v>138</v>
      </c>
      <c r="F6" s="3">
        <f t="shared" si="0"/>
        <v>22412</v>
      </c>
      <c r="H6" s="53">
        <f>C6/$F6</f>
        <v>0.93860431911475994</v>
      </c>
      <c r="I6" s="54"/>
    </row>
    <row r="7" spans="2:9" ht="13.15" customHeight="1" x14ac:dyDescent="0.2">
      <c r="B7" s="1" t="s">
        <v>11</v>
      </c>
      <c r="C7" s="5">
        <v>4751</v>
      </c>
      <c r="D7" s="5">
        <v>8036</v>
      </c>
      <c r="E7" s="5">
        <v>607</v>
      </c>
      <c r="F7" s="3">
        <f t="shared" si="0"/>
        <v>13394</v>
      </c>
      <c r="H7" s="53">
        <f t="shared" ref="H7:H23" si="1">C7/$F7</f>
        <v>0.35471106465581603</v>
      </c>
      <c r="I7" s="54"/>
    </row>
    <row r="8" spans="2:9" ht="13.15" customHeight="1" x14ac:dyDescent="0.2">
      <c r="B8" s="1" t="s">
        <v>12</v>
      </c>
      <c r="C8" s="5">
        <v>25098</v>
      </c>
      <c r="D8" s="5">
        <v>2091</v>
      </c>
      <c r="E8" s="5">
        <v>27</v>
      </c>
      <c r="F8" s="3">
        <f t="shared" si="0"/>
        <v>27216</v>
      </c>
      <c r="H8" s="53">
        <f t="shared" si="1"/>
        <v>0.9221781305114638</v>
      </c>
      <c r="I8" s="54"/>
    </row>
    <row r="9" spans="2:9" ht="13.15" customHeight="1" x14ac:dyDescent="0.2">
      <c r="B9" s="1" t="s">
        <v>13</v>
      </c>
      <c r="C9" s="5">
        <v>29875</v>
      </c>
      <c r="D9" s="5">
        <v>5873</v>
      </c>
      <c r="E9" s="5">
        <v>220</v>
      </c>
      <c r="F9" s="3">
        <f t="shared" si="0"/>
        <v>35968</v>
      </c>
      <c r="H9" s="53">
        <f t="shared" si="1"/>
        <v>0.83059942170818502</v>
      </c>
      <c r="I9" s="54"/>
    </row>
    <row r="10" spans="2:9" ht="13.15" customHeight="1" x14ac:dyDescent="0.2">
      <c r="B10" s="1" t="s">
        <v>14</v>
      </c>
      <c r="C10" s="5">
        <v>13309</v>
      </c>
      <c r="D10" s="5">
        <v>4111</v>
      </c>
      <c r="E10" s="5">
        <v>466</v>
      </c>
      <c r="F10" s="3">
        <f t="shared" si="0"/>
        <v>17886</v>
      </c>
      <c r="H10" s="53">
        <f t="shared" si="1"/>
        <v>0.7441015319244102</v>
      </c>
      <c r="I10" s="54"/>
    </row>
    <row r="11" spans="2:9" ht="13.15" customHeight="1" x14ac:dyDescent="0.2">
      <c r="B11" s="1" t="s">
        <v>15</v>
      </c>
      <c r="C11" s="5">
        <v>36752</v>
      </c>
      <c r="D11" s="5">
        <v>2854</v>
      </c>
      <c r="E11" s="5">
        <v>550</v>
      </c>
      <c r="F11" s="3">
        <f t="shared" si="0"/>
        <v>40156</v>
      </c>
      <c r="H11" s="53">
        <f t="shared" si="1"/>
        <v>0.915230600657436</v>
      </c>
      <c r="I11" s="54"/>
    </row>
    <row r="12" spans="2:9" ht="13.15" customHeight="1" x14ac:dyDescent="0.2">
      <c r="B12" s="1" t="s">
        <v>16</v>
      </c>
      <c r="C12" s="5">
        <v>577</v>
      </c>
      <c r="D12" s="5">
        <v>1829</v>
      </c>
      <c r="E12" s="5">
        <v>82</v>
      </c>
      <c r="F12" s="3">
        <f t="shared" si="0"/>
        <v>2488</v>
      </c>
      <c r="H12" s="53">
        <f t="shared" si="1"/>
        <v>0.23191318327974275</v>
      </c>
      <c r="I12" s="54"/>
    </row>
    <row r="13" spans="2:9" ht="13.15" customHeight="1" x14ac:dyDescent="0.2">
      <c r="B13" s="1" t="s">
        <v>17</v>
      </c>
      <c r="C13" s="5">
        <v>2207</v>
      </c>
      <c r="D13" s="5">
        <v>4885</v>
      </c>
      <c r="E13" s="5">
        <v>75</v>
      </c>
      <c r="F13" s="3">
        <f t="shared" si="0"/>
        <v>7167</v>
      </c>
      <c r="H13" s="53">
        <f t="shared" si="1"/>
        <v>0.30793916562020374</v>
      </c>
      <c r="I13" s="54"/>
    </row>
    <row r="14" spans="2:9" ht="13.15" customHeight="1" x14ac:dyDescent="0.2">
      <c r="B14" s="1" t="s">
        <v>18</v>
      </c>
      <c r="C14" s="5">
        <v>16305</v>
      </c>
      <c r="D14" s="5">
        <v>1966</v>
      </c>
      <c r="E14" s="5">
        <v>666</v>
      </c>
      <c r="F14" s="3">
        <f t="shared" si="0"/>
        <v>18937</v>
      </c>
      <c r="H14" s="53">
        <f t="shared" si="1"/>
        <v>0.86101283202196754</v>
      </c>
      <c r="I14" s="54"/>
    </row>
    <row r="15" spans="2:9" ht="13.15" customHeight="1" x14ac:dyDescent="0.2">
      <c r="B15" s="1" t="s">
        <v>19</v>
      </c>
      <c r="C15" s="5">
        <v>15778</v>
      </c>
      <c r="D15" s="5">
        <v>776</v>
      </c>
      <c r="E15" s="5">
        <v>8</v>
      </c>
      <c r="F15" s="3">
        <f t="shared" si="0"/>
        <v>16562</v>
      </c>
      <c r="H15" s="53">
        <f t="shared" si="1"/>
        <v>0.9526627218934911</v>
      </c>
      <c r="I15" s="54"/>
    </row>
    <row r="16" spans="2:9" ht="13.15" customHeight="1" x14ac:dyDescent="0.2">
      <c r="B16" s="1" t="s">
        <v>20</v>
      </c>
      <c r="C16" s="5">
        <v>17185</v>
      </c>
      <c r="D16" s="5">
        <v>1231</v>
      </c>
      <c r="E16" s="5">
        <v>1</v>
      </c>
      <c r="F16" s="3">
        <f t="shared" si="0"/>
        <v>18417</v>
      </c>
      <c r="H16" s="53">
        <f t="shared" si="1"/>
        <v>0.93310528316229568</v>
      </c>
      <c r="I16" s="54"/>
    </row>
    <row r="17" spans="2:9" ht="13.15" customHeight="1" x14ac:dyDescent="0.2">
      <c r="B17" s="1" t="s">
        <v>21</v>
      </c>
      <c r="C17" s="5">
        <v>3004</v>
      </c>
      <c r="D17" s="5">
        <v>5393</v>
      </c>
      <c r="E17" s="5">
        <v>410</v>
      </c>
      <c r="F17" s="3">
        <f t="shared" si="0"/>
        <v>8807</v>
      </c>
      <c r="H17" s="53">
        <f t="shared" si="1"/>
        <v>0.34109231293289427</v>
      </c>
      <c r="I17" s="54"/>
    </row>
    <row r="18" spans="2:9" ht="13.15" customHeight="1" x14ac:dyDescent="0.2">
      <c r="B18" s="1" t="s">
        <v>22</v>
      </c>
      <c r="C18" s="5">
        <v>8363</v>
      </c>
      <c r="D18" s="5">
        <v>33408</v>
      </c>
      <c r="E18" s="5">
        <v>459</v>
      </c>
      <c r="F18" s="3">
        <f t="shared" si="0"/>
        <v>42230</v>
      </c>
      <c r="H18" s="53">
        <f t="shared" si="1"/>
        <v>0.1980345725787355</v>
      </c>
      <c r="I18" s="54"/>
    </row>
    <row r="19" spans="2:9" ht="13.15" customHeight="1" x14ac:dyDescent="0.2">
      <c r="B19" s="1" t="s">
        <v>23</v>
      </c>
      <c r="C19" s="5">
        <v>99</v>
      </c>
      <c r="D19" s="5">
        <v>202</v>
      </c>
      <c r="E19" s="5"/>
      <c r="F19" s="3">
        <f t="shared" si="0"/>
        <v>301</v>
      </c>
      <c r="H19" s="53">
        <f t="shared" si="1"/>
        <v>0.32890365448504982</v>
      </c>
      <c r="I19" s="54"/>
    </row>
    <row r="20" spans="2:9" ht="13.15" customHeight="1" x14ac:dyDescent="0.2">
      <c r="B20" s="1" t="s">
        <v>24</v>
      </c>
      <c r="C20" s="5">
        <v>5819</v>
      </c>
      <c r="D20" s="5">
        <v>7933</v>
      </c>
      <c r="E20" s="5">
        <v>500</v>
      </c>
      <c r="F20" s="3">
        <f t="shared" si="0"/>
        <v>14252</v>
      </c>
      <c r="H20" s="53">
        <f t="shared" si="1"/>
        <v>0.40829357283188322</v>
      </c>
      <c r="I20" s="54"/>
    </row>
    <row r="21" spans="2:9" ht="13.15" customHeight="1" x14ac:dyDescent="0.2">
      <c r="B21" s="1" t="s">
        <v>25</v>
      </c>
      <c r="C21" s="5">
        <v>1580</v>
      </c>
      <c r="D21" s="5">
        <v>5534</v>
      </c>
      <c r="E21" s="5">
        <v>20</v>
      </c>
      <c r="F21" s="3">
        <f t="shared" si="0"/>
        <v>7134</v>
      </c>
      <c r="H21" s="53">
        <f t="shared" si="1"/>
        <v>0.22147462853938885</v>
      </c>
      <c r="I21" s="54"/>
    </row>
    <row r="22" spans="2:9" ht="13.15" customHeight="1" x14ac:dyDescent="0.2">
      <c r="B22" s="1" t="s">
        <v>26</v>
      </c>
      <c r="C22" s="5">
        <v>21488</v>
      </c>
      <c r="D22" s="5">
        <v>3084</v>
      </c>
      <c r="E22" s="5">
        <v>1151</v>
      </c>
      <c r="F22" s="3">
        <f t="shared" si="0"/>
        <v>25723</v>
      </c>
      <c r="H22" s="53">
        <f t="shared" si="1"/>
        <v>0.83536134976480192</v>
      </c>
      <c r="I22" s="54"/>
    </row>
    <row r="23" spans="2:9" ht="13.15" customHeight="1" thickBot="1" x14ac:dyDescent="0.25">
      <c r="B23" s="39" t="s">
        <v>27</v>
      </c>
      <c r="C23" s="40">
        <v>15747</v>
      </c>
      <c r="D23" s="40">
        <v>1546</v>
      </c>
      <c r="E23" s="40">
        <v>86</v>
      </c>
      <c r="F23" s="41">
        <f t="shared" si="0"/>
        <v>17379</v>
      </c>
      <c r="H23" s="55">
        <f t="shared" si="1"/>
        <v>0.90609356119454509</v>
      </c>
      <c r="I23" s="56"/>
    </row>
    <row r="24" spans="2:9" ht="13.15" customHeight="1" thickBot="1" x14ac:dyDescent="0.25">
      <c r="B24" s="22"/>
      <c r="C24" s="23"/>
      <c r="D24" s="23"/>
      <c r="E24" s="23"/>
      <c r="F24" s="23"/>
      <c r="H24" s="24"/>
      <c r="I24" s="24"/>
    </row>
    <row r="25" spans="2:9" ht="13.15" customHeight="1" x14ac:dyDescent="0.2">
      <c r="B25" s="33" t="s">
        <v>33</v>
      </c>
      <c r="C25" s="17" t="s">
        <v>0</v>
      </c>
      <c r="D25" s="17" t="s">
        <v>1</v>
      </c>
      <c r="E25" s="18" t="s">
        <v>2</v>
      </c>
      <c r="F25" s="27" t="s">
        <v>30</v>
      </c>
      <c r="H25" s="21"/>
      <c r="I25" s="21"/>
    </row>
    <row r="26" spans="2:9" ht="15" thickBot="1" x14ac:dyDescent="0.25">
      <c r="B26" s="30" t="s">
        <v>31</v>
      </c>
      <c r="C26" s="19">
        <f>SUM(C4:C23)</f>
        <v>247467</v>
      </c>
      <c r="D26" s="7">
        <f>SUM(D4:D23)</f>
        <v>100773</v>
      </c>
      <c r="E26" s="31">
        <f>SUM(E4:E23)</f>
        <v>5813</v>
      </c>
      <c r="F26" s="42">
        <f>SUM(F4:F23)</f>
        <v>354053</v>
      </c>
      <c r="H26" s="47">
        <f>$F$26/$F$33</f>
        <v>0.98134340768991968</v>
      </c>
    </row>
    <row r="27" spans="2:9" ht="13.9" customHeight="1" thickBot="1" x14ac:dyDescent="0.25">
      <c r="B27" s="34" t="s">
        <v>28</v>
      </c>
      <c r="C27" s="11">
        <f t="shared" ref="C27:E27" si="2">C$26/$F$26</f>
        <v>0.69895467627728047</v>
      </c>
      <c r="D27" s="20">
        <f t="shared" si="2"/>
        <v>0.28462687789681207</v>
      </c>
      <c r="E27" s="32">
        <f t="shared" si="2"/>
        <v>1.6418445825907419E-2</v>
      </c>
      <c r="F27" s="29"/>
    </row>
    <row r="28" spans="2:9" ht="14.45" customHeight="1" thickBot="1" x14ac:dyDescent="0.25"/>
    <row r="29" spans="2:9" ht="14.45" customHeight="1" x14ac:dyDescent="0.2">
      <c r="B29" s="57" t="s">
        <v>34</v>
      </c>
      <c r="C29" s="8" t="s">
        <v>0</v>
      </c>
      <c r="D29" s="8" t="s">
        <v>1</v>
      </c>
      <c r="E29" s="46" t="s">
        <v>2</v>
      </c>
      <c r="F29" s="35" t="s">
        <v>30</v>
      </c>
    </row>
    <row r="30" spans="2:9" ht="13.9" customHeight="1" thickBot="1" x14ac:dyDescent="0.25">
      <c r="B30" s="58"/>
      <c r="C30" s="36">
        <v>3167</v>
      </c>
      <c r="D30" s="37">
        <v>1764</v>
      </c>
      <c r="E30" s="38">
        <v>1800</v>
      </c>
      <c r="F30" s="50">
        <f>SUM(C30:E30)</f>
        <v>6731</v>
      </c>
      <c r="H30" s="47">
        <f>$F$30/$F$33</f>
        <v>1.865659231008027E-2</v>
      </c>
    </row>
    <row r="31" spans="2:9" ht="15" thickBot="1" x14ac:dyDescent="0.25"/>
    <row r="32" spans="2:9" x14ac:dyDescent="0.2">
      <c r="B32" s="12" t="s">
        <v>32</v>
      </c>
      <c r="C32" s="17" t="s">
        <v>0</v>
      </c>
      <c r="D32" s="17" t="s">
        <v>1</v>
      </c>
      <c r="E32" s="25" t="s">
        <v>2</v>
      </c>
      <c r="F32" s="27" t="s">
        <v>30</v>
      </c>
    </row>
    <row r="33" spans="2:8" ht="13.9" customHeight="1" thickBot="1" x14ac:dyDescent="0.25">
      <c r="B33" s="13" t="s">
        <v>31</v>
      </c>
      <c r="C33" s="15">
        <f>$C$26+$C$30</f>
        <v>250634</v>
      </c>
      <c r="D33" s="16">
        <f>$D$26+$D$30</f>
        <v>102537</v>
      </c>
      <c r="E33" s="26">
        <f>$E$26+$E$30</f>
        <v>7613</v>
      </c>
      <c r="F33" s="28">
        <f>SUM(C33:E33)</f>
        <v>360784</v>
      </c>
    </row>
    <row r="34" spans="2:8" ht="13.9" customHeight="1" thickBot="1" x14ac:dyDescent="0.25">
      <c r="B34" s="14" t="s">
        <v>28</v>
      </c>
      <c r="C34" s="11">
        <f>($C$26+$C$30)/($F$26+$F$30)</f>
        <v>0.69469266929797335</v>
      </c>
      <c r="D34" s="9">
        <f>($D$26+$D$30)/($F$26+$F$30)</f>
        <v>0.2842060623530977</v>
      </c>
      <c r="E34" s="10">
        <f>($E$26+$E$30)/($F$26+$F$30)</f>
        <v>2.1101268348929E-2</v>
      </c>
    </row>
    <row r="35" spans="2:8" ht="17.45" customHeight="1" x14ac:dyDescent="0.2">
      <c r="B35" s="59" t="s">
        <v>45</v>
      </c>
      <c r="C35" s="59"/>
      <c r="D35" s="59"/>
      <c r="E35" s="59"/>
      <c r="F35" s="59"/>
      <c r="G35" s="51"/>
      <c r="H35" s="51"/>
    </row>
    <row r="36" spans="2:8" ht="17.45" customHeight="1" x14ac:dyDescent="0.2">
      <c r="B36" s="59"/>
      <c r="C36" s="59"/>
      <c r="D36" s="59"/>
      <c r="E36" s="59"/>
      <c r="F36" s="59"/>
      <c r="G36" s="51"/>
      <c r="H36" s="51"/>
    </row>
    <row r="40" spans="2:8" x14ac:dyDescent="0.2">
      <c r="E40" s="6" t="s">
        <v>39</v>
      </c>
    </row>
  </sheetData>
  <mergeCells count="23">
    <mergeCell ref="H21:I21"/>
    <mergeCell ref="H22:I22"/>
    <mergeCell ref="H23:I23"/>
    <mergeCell ref="B29:B30"/>
    <mergeCell ref="B35:F36"/>
    <mergeCell ref="H20:I20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8:I8"/>
    <mergeCell ref="H2:I3"/>
    <mergeCell ref="H4:I4"/>
    <mergeCell ref="H5:I5"/>
    <mergeCell ref="H6:I6"/>
    <mergeCell ref="H7:I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 Her</dc:creator>
  <cp:lastModifiedBy>Ruben Esteban Buitrago Daza</cp:lastModifiedBy>
  <dcterms:created xsi:type="dcterms:W3CDTF">2021-02-11T16:26:33Z</dcterms:created>
  <dcterms:modified xsi:type="dcterms:W3CDTF">2024-01-26T16:47:42Z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ac521f-e930-485b-97f4-efbe7db8e98f_Enabled">
    <vt:lpwstr>true</vt:lpwstr>
  </property>
  <property fmtid="{D5CDD505-2E9C-101B-9397-08002B2CF9AE}" pid="3" name="MSIP_Label_5fac521f-e930-485b-97f4-efbe7db8e98f_SetDate">
    <vt:lpwstr>2022-12-02T13:39:56Z</vt:lpwstr>
  </property>
  <property fmtid="{D5CDD505-2E9C-101B-9397-08002B2CF9AE}" pid="4" name="MSIP_Label_5fac521f-e930-485b-97f4-efbe7db8e98f_Method">
    <vt:lpwstr>Standard</vt:lpwstr>
  </property>
  <property fmtid="{D5CDD505-2E9C-101B-9397-08002B2CF9AE}" pid="5" name="MSIP_Label_5fac521f-e930-485b-97f4-efbe7db8e98f_Name">
    <vt:lpwstr>defa4170-0d19-0005-0004-bc88714345d2</vt:lpwstr>
  </property>
  <property fmtid="{D5CDD505-2E9C-101B-9397-08002B2CF9AE}" pid="6" name="MSIP_Label_5fac521f-e930-485b-97f4-efbe7db8e98f_SiteId">
    <vt:lpwstr>9ecb216e-449b-4584-bc82-26bce78574fb</vt:lpwstr>
  </property>
  <property fmtid="{D5CDD505-2E9C-101B-9397-08002B2CF9AE}" pid="7" name="MSIP_Label_5fac521f-e930-485b-97f4-efbe7db8e98f_ActionId">
    <vt:lpwstr>96381036-b520-469c-8cbb-008ef72db3ed</vt:lpwstr>
  </property>
  <property fmtid="{D5CDD505-2E9C-101B-9397-08002B2CF9AE}" pid="8" name="MSIP_Label_5fac521f-e930-485b-97f4-efbe7db8e98f_ContentBits">
    <vt:lpwstr>0</vt:lpwstr>
  </property>
</Properties>
</file>