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.tenorio\Desktop\"/>
    </mc:Choice>
  </mc:AlternateContent>
  <bookViews>
    <workbookView xWindow="0" yWindow="0" windowWidth="25200" windowHeight="12435"/>
  </bookViews>
  <sheets>
    <sheet name="Metas Proyecto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'Metas Proyectos '!$A$5:$A$102</definedName>
    <definedName name="Años">[1]Listas!$B$2:$B$6</definedName>
    <definedName name="Código">#REF!</definedName>
    <definedName name="Concepto">[2]Listas!$X$2:$X$116</definedName>
    <definedName name="Direccion">[1]Listas!$D$2:$D$8</definedName>
    <definedName name="Discapacidad">'[3]Listas desplegables'!$D$52:$D$56</definedName>
    <definedName name="EJE">#REF!,#REF!,#REF!,#REF!,#REF!,#REF!,#REF!,#REF!,#REF!,#REF!,#REF!,#REF!,#REF!</definedName>
    <definedName name="Eje_Pilar">[1]Listas!$E$2:$E$4</definedName>
    <definedName name="ejecut">#REF!,#REF!,#REF!,#REF!,#REF!,#REF!,#REF!,#REF!,#REF!,#REF!,#REF!,#REF!,#REF!</definedName>
    <definedName name="EstadoUNDOPE">[1]Listas!$R$2:$R$6</definedName>
    <definedName name="Etnia">[1]Listas!$V$2:$V$8</definedName>
    <definedName name="Étnico">'[3]Listas desplegables'!$F$52:$F$56</definedName>
    <definedName name="GerenteProy">[1]Listas!$C$2:$C$7</definedName>
    <definedName name="Localidad">#REF!</definedName>
    <definedName name="Localidad1">#REF!</definedName>
    <definedName name="Localidades">[1]Listas!$G$2:$G$22</definedName>
    <definedName name="Localidades2">[1]Listas!$X$2:$X$26</definedName>
    <definedName name="LogrosCiudad">#REF!</definedName>
    <definedName name="medida">[4]Hoja6!$A$132:$A$135</definedName>
    <definedName name="MedidaMGA">#REF!</definedName>
    <definedName name="Meses">[1]Listas!$A$2:$A$13</definedName>
    <definedName name="metas">[5]Hoja1!$M$2:$M$19</definedName>
    <definedName name="MetaSect">#REF!</definedName>
    <definedName name="ObjEstratégico">[1]Listas!$O$2:$O$6</definedName>
    <definedName name="Objetivosestratégicos">[6]Hoja1!$C$1:$C$5</definedName>
    <definedName name="ObjGeneral">[1]Listas!$J$2:$J$15</definedName>
    <definedName name="Periodicidad">#REF!</definedName>
    <definedName name="Periodicidadindicador">[6]Hoja1!$D$1:$D$4</definedName>
    <definedName name="Procesos">[1]Listas!$L$2:$L$14</definedName>
    <definedName name="ProcesosInst">#REF!</definedName>
    <definedName name="Prog_PPD">[1]Listas!$F$2:$F$9</definedName>
    <definedName name="Programa">#REF!</definedName>
    <definedName name="PRogramaEst">#REF!</definedName>
    <definedName name="Propósito">#REF!</definedName>
    <definedName name="PROY4022">#REF!</definedName>
    <definedName name="PROY4024">#REF!</definedName>
    <definedName name="proy4025">#REF!</definedName>
    <definedName name="PROY4027">#REF!</definedName>
    <definedName name="PROY4028">#REF!</definedName>
    <definedName name="PROY4029">#REF!</definedName>
    <definedName name="PROY4125">#REF!</definedName>
    <definedName name="PROY4280">#REF!</definedName>
    <definedName name="PROY4281">#REF!</definedName>
    <definedName name="ProyectoInv">#REF!</definedName>
    <definedName name="PROYECTOS">[5]Hoja1!$A:$A</definedName>
    <definedName name="S">[2]Listas!$H$2:$H$17</definedName>
    <definedName name="ServicioUNDOPE">[1]Listas!$Q$2:$Q$35</definedName>
    <definedName name="Sexo">[1]Listas!$W$2:$W$3</definedName>
    <definedName name="Si_No">[1]Listas!$U$2:$U$3</definedName>
    <definedName name="SIRBE">#REF!</definedName>
    <definedName name="Subdireccion">[1]Listas!$H$2:$H$17</definedName>
    <definedName name="Subdirección">#REF!</definedName>
    <definedName name="Subsistema">[1]Listas!$M$2:$M$9</definedName>
    <definedName name="Tenencia">[1]Listas!$S$2:$S$6</definedName>
    <definedName name="Tipo">[6]Hoja1!$B$1:$B$3</definedName>
    <definedName name="TipoInd">#REF!</definedName>
    <definedName name="TipoMeta">#REF!</definedName>
    <definedName name="TipoOperación">[1]Listas!$T$2:$T$5</definedName>
    <definedName name="UO">'[3]Listas desplegables'!$H$35:$H$69</definedName>
    <definedName name="VALORACION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2" i="1" l="1"/>
  <c r="N101" i="1"/>
  <c r="M101" i="1"/>
  <c r="J101" i="1"/>
  <c r="N100" i="1"/>
  <c r="M100" i="1"/>
  <c r="J100" i="1"/>
  <c r="N99" i="1"/>
  <c r="M99" i="1"/>
  <c r="J99" i="1"/>
  <c r="N98" i="1"/>
  <c r="M98" i="1"/>
  <c r="J98" i="1"/>
  <c r="N97" i="1"/>
  <c r="M97" i="1"/>
  <c r="J97" i="1"/>
  <c r="N96" i="1"/>
  <c r="M96" i="1"/>
  <c r="N95" i="1"/>
  <c r="M95" i="1"/>
  <c r="J95" i="1"/>
  <c r="N94" i="1"/>
  <c r="M94" i="1"/>
  <c r="J94" i="1"/>
  <c r="N93" i="1"/>
  <c r="M93" i="1"/>
  <c r="J93" i="1"/>
  <c r="N92" i="1"/>
  <c r="M92" i="1"/>
  <c r="J92" i="1"/>
  <c r="N91" i="1"/>
  <c r="M91" i="1"/>
  <c r="J91" i="1"/>
  <c r="N90" i="1"/>
  <c r="M90" i="1"/>
  <c r="J90" i="1"/>
  <c r="N89" i="1"/>
  <c r="M89" i="1"/>
  <c r="J89" i="1"/>
  <c r="N88" i="1"/>
  <c r="M88" i="1"/>
  <c r="J88" i="1"/>
  <c r="N87" i="1"/>
  <c r="M87" i="1"/>
  <c r="J87" i="1"/>
  <c r="N86" i="1"/>
  <c r="M86" i="1"/>
  <c r="J86" i="1"/>
  <c r="N85" i="1"/>
  <c r="M85" i="1"/>
  <c r="J85" i="1"/>
  <c r="N84" i="1"/>
  <c r="M84" i="1"/>
  <c r="J84" i="1"/>
  <c r="N83" i="1"/>
  <c r="M83" i="1"/>
  <c r="J83" i="1"/>
  <c r="N82" i="1"/>
  <c r="M82" i="1"/>
  <c r="J82" i="1"/>
  <c r="N81" i="1"/>
  <c r="M81" i="1"/>
  <c r="J81" i="1"/>
  <c r="N80" i="1"/>
  <c r="M80" i="1"/>
  <c r="J80" i="1"/>
  <c r="N79" i="1"/>
  <c r="M79" i="1"/>
  <c r="J79" i="1"/>
  <c r="N78" i="1"/>
  <c r="M78" i="1"/>
  <c r="J78" i="1"/>
  <c r="N77" i="1"/>
  <c r="M77" i="1"/>
  <c r="N76" i="1"/>
  <c r="M76" i="1"/>
  <c r="J76" i="1"/>
  <c r="N75" i="1"/>
  <c r="M75" i="1"/>
  <c r="J75" i="1"/>
  <c r="N74" i="1"/>
  <c r="M74" i="1"/>
  <c r="J74" i="1"/>
  <c r="N73" i="1"/>
  <c r="M73" i="1"/>
  <c r="J73" i="1"/>
  <c r="N72" i="1"/>
  <c r="M72" i="1"/>
  <c r="J72" i="1"/>
  <c r="N71" i="1"/>
  <c r="M71" i="1"/>
  <c r="J71" i="1"/>
  <c r="N70" i="1"/>
  <c r="M70" i="1"/>
  <c r="J70" i="1"/>
  <c r="N69" i="1"/>
  <c r="M69" i="1"/>
  <c r="J69" i="1"/>
  <c r="N68" i="1"/>
  <c r="M68" i="1"/>
  <c r="J68" i="1"/>
  <c r="N67" i="1"/>
  <c r="M67" i="1"/>
  <c r="J67" i="1"/>
  <c r="N66" i="1"/>
  <c r="M66" i="1"/>
  <c r="J66" i="1"/>
  <c r="N65" i="1"/>
  <c r="M65" i="1"/>
  <c r="J65" i="1"/>
  <c r="N64" i="1"/>
  <c r="M64" i="1"/>
  <c r="J64" i="1"/>
  <c r="N63" i="1"/>
  <c r="M63" i="1"/>
  <c r="J63" i="1"/>
  <c r="N62" i="1"/>
  <c r="M62" i="1"/>
  <c r="J62" i="1"/>
  <c r="N61" i="1"/>
  <c r="M61" i="1"/>
  <c r="J61" i="1"/>
  <c r="N60" i="1"/>
  <c r="M60" i="1"/>
  <c r="J60" i="1"/>
  <c r="N59" i="1"/>
  <c r="M59" i="1"/>
  <c r="J59" i="1"/>
  <c r="N58" i="1"/>
  <c r="M58" i="1"/>
  <c r="J58" i="1"/>
  <c r="N57" i="1"/>
  <c r="M57" i="1"/>
  <c r="J57" i="1"/>
  <c r="N56" i="1"/>
  <c r="M56" i="1"/>
  <c r="J56" i="1"/>
  <c r="N55" i="1"/>
  <c r="M55" i="1"/>
  <c r="J55" i="1"/>
  <c r="N54" i="1"/>
  <c r="M54" i="1"/>
  <c r="J54" i="1"/>
  <c r="N53" i="1"/>
  <c r="M53" i="1"/>
  <c r="J53" i="1"/>
  <c r="N52" i="1"/>
  <c r="M52" i="1"/>
  <c r="J52" i="1"/>
  <c r="N51" i="1"/>
  <c r="M51" i="1"/>
  <c r="J51" i="1"/>
  <c r="J50" i="1"/>
  <c r="N49" i="1"/>
  <c r="M49" i="1"/>
  <c r="J49" i="1"/>
  <c r="N48" i="1"/>
  <c r="J48" i="1"/>
  <c r="N47" i="1"/>
  <c r="M47" i="1"/>
  <c r="J47" i="1"/>
  <c r="N46" i="1"/>
  <c r="M46" i="1"/>
  <c r="J46" i="1"/>
  <c r="N45" i="1"/>
  <c r="M45" i="1"/>
  <c r="J45" i="1"/>
  <c r="N44" i="1"/>
  <c r="M44" i="1"/>
  <c r="J44" i="1"/>
  <c r="N43" i="1"/>
  <c r="M43" i="1"/>
  <c r="J43" i="1"/>
  <c r="N42" i="1"/>
  <c r="M42" i="1"/>
  <c r="J42" i="1"/>
  <c r="N41" i="1"/>
  <c r="M41" i="1"/>
  <c r="J41" i="1"/>
  <c r="N40" i="1"/>
  <c r="M40" i="1"/>
  <c r="J40" i="1"/>
  <c r="N39" i="1"/>
  <c r="M39" i="1"/>
  <c r="J39" i="1"/>
  <c r="N38" i="1"/>
  <c r="M38" i="1"/>
  <c r="J38" i="1"/>
  <c r="N37" i="1"/>
  <c r="M37" i="1"/>
  <c r="J37" i="1"/>
  <c r="N36" i="1"/>
  <c r="M36" i="1"/>
  <c r="J36" i="1"/>
  <c r="N35" i="1"/>
  <c r="M35" i="1"/>
  <c r="J35" i="1"/>
  <c r="N34" i="1"/>
  <c r="M34" i="1"/>
  <c r="J34" i="1"/>
  <c r="N33" i="1"/>
  <c r="M33" i="1"/>
  <c r="J33" i="1"/>
  <c r="N32" i="1"/>
  <c r="M32" i="1"/>
  <c r="J32" i="1"/>
  <c r="N31" i="1"/>
  <c r="M31" i="1"/>
  <c r="J31" i="1"/>
  <c r="N30" i="1"/>
  <c r="M30" i="1"/>
  <c r="J30" i="1"/>
  <c r="N29" i="1"/>
  <c r="M29" i="1"/>
  <c r="J29" i="1"/>
  <c r="N28" i="1"/>
  <c r="M28" i="1"/>
  <c r="J28" i="1"/>
  <c r="N27" i="1"/>
  <c r="M27" i="1"/>
  <c r="J27" i="1"/>
  <c r="N26" i="1"/>
  <c r="M26" i="1"/>
  <c r="J26" i="1"/>
  <c r="N25" i="1"/>
  <c r="M25" i="1"/>
  <c r="J25" i="1"/>
  <c r="N24" i="1"/>
  <c r="M24" i="1"/>
  <c r="J24" i="1"/>
  <c r="N23" i="1"/>
  <c r="M23" i="1"/>
  <c r="J23" i="1"/>
  <c r="N22" i="1"/>
  <c r="M22" i="1"/>
  <c r="J22" i="1"/>
  <c r="N21" i="1"/>
  <c r="M21" i="1"/>
  <c r="J21" i="1"/>
  <c r="N20" i="1"/>
  <c r="M20" i="1"/>
  <c r="J20" i="1"/>
  <c r="N19" i="1"/>
  <c r="M19" i="1"/>
  <c r="J19" i="1"/>
  <c r="N18" i="1"/>
  <c r="M18" i="1"/>
  <c r="J18" i="1"/>
  <c r="N17" i="1"/>
  <c r="M17" i="1"/>
  <c r="J17" i="1"/>
  <c r="N16" i="1"/>
  <c r="M16" i="1"/>
  <c r="J16" i="1"/>
  <c r="N15" i="1"/>
  <c r="M15" i="1"/>
  <c r="J15" i="1"/>
  <c r="N14" i="1"/>
  <c r="M14" i="1"/>
  <c r="J14" i="1"/>
  <c r="N13" i="1"/>
  <c r="M13" i="1"/>
  <c r="J13" i="1"/>
  <c r="N12" i="1"/>
  <c r="M12" i="1"/>
  <c r="J12" i="1"/>
  <c r="N11" i="1"/>
  <c r="M11" i="1"/>
  <c r="J11" i="1"/>
  <c r="N10" i="1"/>
  <c r="J10" i="1"/>
  <c r="N9" i="1"/>
  <c r="M9" i="1"/>
  <c r="J9" i="1"/>
  <c r="N8" i="1"/>
  <c r="M8" i="1"/>
  <c r="J8" i="1"/>
  <c r="N7" i="1"/>
  <c r="M7" i="1"/>
  <c r="J7" i="1"/>
  <c r="N6" i="1"/>
  <c r="M6" i="1"/>
  <c r="J6" i="1"/>
</calcChain>
</file>

<file path=xl/comments1.xml><?xml version="1.0" encoding="utf-8"?>
<comments xmlns="http://schemas.openxmlformats.org/spreadsheetml/2006/main">
  <authors>
    <author>tc={D17DCACF-47B7-45A0-AA29-4E8FB567372B}</author>
    <author>tc={A8C888E7-C171-4173-9F11-690ACA67C64C}</author>
    <author>tc={DA932E53-24B0-4477-B483-7D7D5E5AEF6A}</author>
    <author>tc={21FF15C8-AB64-429E-B0BE-D6F622268D02}</author>
    <author>tc={C041A08F-5D8D-45C3-B5CB-C8FF61EAF887}</author>
    <author>tc={8E5A2989-960B-4341-B81D-60B667475BA4}</author>
  </authors>
  <commentList>
    <comment ref="L35" authorId="0" shapeId="0">
      <text>
        <r>
          <rPr>
            <sz val="11"/>
            <color theme="1"/>
            <rFont val="Comic Sans MS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en proceso de verificación.</t>
        </r>
      </text>
    </comment>
    <comment ref="L37" authorId="1" shapeId="0">
      <text>
        <r>
          <rPr>
            <sz val="11"/>
            <color theme="1"/>
            <rFont val="Comic Sans MS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en proceso de verificación</t>
        </r>
      </text>
    </comment>
    <comment ref="L38" authorId="2" shapeId="0">
      <text>
        <r>
          <rPr>
            <sz val="11"/>
            <color theme="1"/>
            <rFont val="Comic Sans MS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en proceso de verificación</t>
        </r>
      </text>
    </comment>
    <comment ref="L39" authorId="3" shapeId="0">
      <text>
        <r>
          <rPr>
            <sz val="11"/>
            <color theme="1"/>
            <rFont val="Comic Sans MS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en proceso de verificación</t>
        </r>
      </text>
    </comment>
    <comment ref="L40" authorId="4" shapeId="0">
      <text>
        <r>
          <rPr>
            <sz val="11"/>
            <color theme="1"/>
            <rFont val="Comic Sans MS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en proceso de verificación</t>
        </r>
      </text>
    </comment>
    <comment ref="L101" authorId="5" shapeId="0">
      <text>
        <r>
          <rPr>
            <sz val="11"/>
            <color theme="1"/>
            <rFont val="Comic Sans MS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 encuentra en verificación del proyecto </t>
        </r>
      </text>
    </comment>
  </commentList>
</comments>
</file>

<file path=xl/sharedStrings.xml><?xml version="1.0" encoding="utf-8"?>
<sst xmlns="http://schemas.openxmlformats.org/spreadsheetml/2006/main" count="412" uniqueCount="159">
  <si>
    <t xml:space="preserve">Secretaría Distrital de Integración Social </t>
  </si>
  <si>
    <t>Metas proyectos de inversión Secretaría Distrital de Integración Social.  2020-2021</t>
  </si>
  <si>
    <t xml:space="preserve">Programa </t>
  </si>
  <si>
    <t>Código proyecto</t>
  </si>
  <si>
    <t>Nombre proyecto de inversión</t>
  </si>
  <si>
    <t>No Meta proyecto</t>
  </si>
  <si>
    <t>Descripción meta proyecto de inversión</t>
  </si>
  <si>
    <t>Tipo de meta</t>
  </si>
  <si>
    <t xml:space="preserve">Magnitud cuatrienio </t>
  </si>
  <si>
    <t>Magnitud programada 2020</t>
  </si>
  <si>
    <t>Magntiud ejecutada diciembre 2020</t>
  </si>
  <si>
    <t>Porcentaje  de ejecución vigencia 2020</t>
  </si>
  <si>
    <t>Magnitud programada 2021</t>
  </si>
  <si>
    <t>Magnitud ejecutada Marzo   2021</t>
  </si>
  <si>
    <t xml:space="preserve">Porcentaje  de ejecución vigencia </t>
  </si>
  <si>
    <t xml:space="preserve">% CUMPLIMIENTO CUATRIENIO </t>
  </si>
  <si>
    <t>Sistema Distrital del Cuidado</t>
  </si>
  <si>
    <t>7564 - Mejoramiento de la capacidad de respuesta institucional de las Comisarías de Familia en Bogotá</t>
  </si>
  <si>
    <t>Implementar un plan de acción para el fortalecimiento de las Comisarias de Familia en la atención integral para el acceso a la justicia y la garantía de derechos frente a la violencia intrafamiliar</t>
  </si>
  <si>
    <t>Creciente</t>
  </si>
  <si>
    <t>Atender oportunamente el 100% de las víctimas de violencia intrafamiliar</t>
  </si>
  <si>
    <t>7565 - Suministro de espacios adecuados. inclusivos y seguros para el desarrollo social integral en Bogotá</t>
  </si>
  <si>
    <t xml:space="preserve">Construir 3 centros día para la atención al adulto mayor que cumplan con la normatividad vigente </t>
  </si>
  <si>
    <t>Suma</t>
  </si>
  <si>
    <t xml:space="preserve">suma </t>
  </si>
  <si>
    <t>Completar la construcción de 6 jardines infantiles de acuerdo a la normatividad vigente para niñas y niños de 0 a 3 años</t>
  </si>
  <si>
    <t>suma</t>
  </si>
  <si>
    <t>Adecuar El 100 Porciento De Los Inmuebles Solicitados Para Atención Transitoria o
Permanente Con ocasión A Situaciones De Impacto Poblacional Debido A
Emergencias Sanitarias o  sociales</t>
  </si>
  <si>
    <t>NA</t>
  </si>
  <si>
    <t xml:space="preserve">Realizar mantenimiento al 60% de los equipamientos de SDIS. </t>
  </si>
  <si>
    <t>constante</t>
  </si>
  <si>
    <t xml:space="preserve">Atender el 100% de solicitudes de viabilidades de equipamientos para garantizar infraestructura en condiciones adecuadas y seguras. </t>
  </si>
  <si>
    <t>Prevención de la exclusión por razones étnicas, religiosas, sociales, políticas y de orientación sexual</t>
  </si>
  <si>
    <t>Realizar a 10  predios administrados por la SDIS.  el saneamiento jurídico y urbanístico.</t>
  </si>
  <si>
    <t>Avanzar en el 100% de etapa de preconstrucción para el reforzamiento estructural y/o restitución de equipamientos administrados por la SDIS</t>
  </si>
  <si>
    <t>Avanzar en el 100% en la etapa de Preconstrucción para Centros de Protección para población Vulnerable</t>
  </si>
  <si>
    <t xml:space="preserve">7730 - Servicio de atención a la población proveniente de flujos migratorios mixtos en Bogotá </t>
  </si>
  <si>
    <t xml:space="preserve">Implementar  un (1) modelo itinerante e intersectorial distrital con la vinculación de agentes comunitarios de la población proveniente de flujos migratorios mixtos, que permita la ampliación de servicios integrales a dicha población </t>
  </si>
  <si>
    <t>Promover 16 Alianzas Estratégicas Para Generar Medios De Vida, Procesos De Participación Y De Fortalecimiento Dirigidos A La Población De Flujos Migratorios Mixtos.</t>
  </si>
  <si>
    <t>Gestión Pública Efectiva</t>
  </si>
  <si>
    <t>Beneficiar a 51369 personas de flujos migratorios mixtos  mediante estabilización e inclusión socioeconómica y cultural.</t>
  </si>
  <si>
    <t>7733 - Fortalecimiento institucional para una gestión pública efectiva y transparente en la ciudad de Bogotá</t>
  </si>
  <si>
    <t>Aumentar el 43% la inspección y vigilancia en los servicios y programas prestados por la Secretaria Distrital de Integración Social que cuentan con estándares de calidad.</t>
  </si>
  <si>
    <t>Gestionar el 100% de las peticiones ciudadanas allegadas a través de los canales de interacción dispuestos por la SDIS</t>
  </si>
  <si>
    <t>Constante</t>
  </si>
  <si>
    <t>Implementar el 100% de las acciones del plan de acción de la Política Pública de Transparencia de la Secretaría Distrital de Integración Social</t>
  </si>
  <si>
    <t>Realizar el análisis de la gestión al 100% de las políticas públicas que lidera la SDIS</t>
  </si>
  <si>
    <t>7735 - Fortalecimiento de los procesos territoriales y la construcción de respuestas integradoras e innovadoras en los territorios de la Bogotá – Región</t>
  </si>
  <si>
    <t>Diseñar e implementar Una (1) estratégia territorial integral social -ETIS - . para la gestión del territorio con el  involucramiento de sus actores institucionales. sociales y comunitarios</t>
  </si>
  <si>
    <t>Fortalecer  técnica y/o financieramente 100 procesos territoriales y organizaciones sociales.</t>
  </si>
  <si>
    <t xml:space="preserve">Creciente </t>
  </si>
  <si>
    <t>Diseñar e implementar Una (1) estratégia de innovación social.</t>
  </si>
  <si>
    <t>Realizar 280.000 atenciones a personas por medio del servicio social Centros de Desarrollo de Comunitario.</t>
  </si>
  <si>
    <t>Asistir 20 Alcaldías Locales en los procesos de formulación. implementación y seguimiento de los proyectos de inversión - Fondos de Desarrollo Local-</t>
  </si>
  <si>
    <t>7740 - Generación “Jóvenes con derechos” en Bogotá.</t>
  </si>
  <si>
    <t>Coordinar 1 implementación en el distrito de  la Política Pública de Juventud y el funcionamiento del Sistema Distrital de Juventud</t>
  </si>
  <si>
    <t>Gobierno Abierto</t>
  </si>
  <si>
    <t>Diseñar e implementar  1 estrategia de comunicación y difusión de los servicios sociales dirigidos a la población jóven.</t>
  </si>
  <si>
    <t>0,0625</t>
  </si>
  <si>
    <t>Entregar a 5.900 jóvenes transferencias monetarias condicionadas en el marco de la estrategia de oportunidades juveniles.</t>
  </si>
  <si>
    <t>Incrementar 100% el número de jóvenes atendidos con estrategias móviles. canales virtuales y servicios sociales con especial énfasis en jóvenes NiNis y vulnerables. acordes a las necesidades de la población. teniendo en cuenta los impactos de la emergencia social y sanitaria sobre esta población.</t>
  </si>
  <si>
    <t>Atender 100% a jóvenes y adolescentes con sanciones no privativas de la libertad que requieren el apoyo para el restablecimiento de sus derechos a través de centros forjar.</t>
  </si>
  <si>
    <t>7741 - Fortalecimiento de la gestión de la información y el conocimiento con enfoque participativo y territorial</t>
  </si>
  <si>
    <t>Modernizar y mantener el 100% de la Infraestructura tecnológica de la Entidad para garantizar la operación de la Secretaría</t>
  </si>
  <si>
    <t>24,99%</t>
  </si>
  <si>
    <t>Actualizar y mantener el 100% de los sistemas de información de la entidad para contar con información accesible. confiable y oportuna</t>
  </si>
  <si>
    <t>Construir 1 estrategia de gestión del conocimiento y la información</t>
  </si>
  <si>
    <t>0,148</t>
  </si>
  <si>
    <t>Formular e implementar 1 estrategia de focalización en el marco de la Estrategia Territorial Integral Social - ETIS.</t>
  </si>
  <si>
    <t>0,04</t>
  </si>
  <si>
    <t>Asesorar técnicamente al 100% de las áreas  en la formulación y seguimiento de las políticas públicas. planes. programas. proyectos y gasto público</t>
  </si>
  <si>
    <t>24,64%</t>
  </si>
  <si>
    <t>Cumplir el 100% del programa implementación y sostenibilidad del sistema de gestión de la Secretaría Distrital de Integración Social.</t>
  </si>
  <si>
    <t>24,60%</t>
  </si>
  <si>
    <t>Formular o actualizar 9 estándares de calidad de los servicios sociales de la Entidad</t>
  </si>
  <si>
    <t>Implementar el 100% de la política de comunicacion institucional</t>
  </si>
  <si>
    <t>6,96%</t>
  </si>
  <si>
    <t>7744 - Generación de Oportunidades para el Desarrollo Integral de la Niñez y la Adolescencia de Bogotá</t>
  </si>
  <si>
    <t>Actualizar 1 política pública de infancia y adolescencia con la participación e incidencia de niñas. niños y adolescentes. sus familias y la movilización de la sociedad civil para la transformación de los territorios y la generación de entornos protectores desde la gestación hasta la adolescencia. para su implementación y  seguimiento teniendo en cuenta los impactos de la emergencia social y sanitaria sobre esta población.</t>
  </si>
  <si>
    <t>Atender a 71.000 niñas y niños con enfoque diferencial y de género. en servicios dirigidos a la primera infancia pertinentes y de calidad en el marco de la atención integral. a través de una oferta flexible que tenga en cuenta las dinámicas socioeconómicas de las familias y cuidadores/as. que permita potenciar su desarrollo. así como prevenir situaciones de riesgo para la garantía de derechos.</t>
  </si>
  <si>
    <t>Atender a 18.500 niñas niños y adolescentes con discapacidad. alteraciones en el desarrollo. restricciones médicas. pertenecientes a grupos étnicos y víctimas por el conflicto armado con enfoque diferencial y de género .</t>
  </si>
  <si>
    <t>Consolidar 1 herramienta de medición de la atención integral a niñas. niños y adolescentes que permita la trazabilidad de la Ruta Integral de Atenciones desde la Gestación hasta la Adolescencia -RIAGA-</t>
  </si>
  <si>
    <t>Atender a 15.000 niñas. niños y adolescentes del distrito en riesgo de trabajo infantil y violencias sexuales; y migrantes en riesgo de vulneración de sus derechos de manera flexible con enfoque diferencial y de género  </t>
  </si>
  <si>
    <t>Atender a 8.300 niñas niños y adolescentes  víctimas y afectados por el conflicto armado en el marco del acuerdo de paz. la memoria. la convivencia y la reconciliación con enfoque diferencial y de género.</t>
  </si>
  <si>
    <t>7745 - Compromiso por una alimentación integral en Bogotá</t>
  </si>
  <si>
    <t>Beneficiar A 4500 Hogares Mediante Apoyos Económicos</t>
  </si>
  <si>
    <t>Beneficiar el 100% de personas programadas mediante raciones de comida caliente en comedores comunitarios</t>
  </si>
  <si>
    <t>Implementar 2 comedores móviles para la entrega de comida caliente</t>
  </si>
  <si>
    <t>Beneficiar el 100% de personas programadas con la entrega de apoyos alimentarios mediante bonos canjeables por alimentos y apoyos en especie</t>
  </si>
  <si>
    <t>Entregar el 100% de kits alimentarios  humanitarios programados para atender necesidades poblacionales territoriales</t>
  </si>
  <si>
    <t>Entregar el 100% de ayudas humanitarias dirigidas a atender emergencias sociales</t>
  </si>
  <si>
    <t xml:space="preserve">Fortalecer las capacidades de 1.200 profesionales vinculados a la prestación de los servicios sociales de la Secretaría, en acciones de vigilancia nutricional </t>
  </si>
  <si>
    <t>Orientar a 36.000 personas frente a la promoción de estilos de vida saludable con énfasis alimentación, nutrición y actividad física</t>
  </si>
  <si>
    <t>Formular e implementar una estrategia de inclusión social</t>
  </si>
  <si>
    <t>10</t>
  </si>
  <si>
    <t>Implementar 1 estrategia de agricultura urbana orgánica, manejo, disposición y aprovechamiento de residuos sólidos para los servicios sociales de la Secretaría.</t>
  </si>
  <si>
    <t>Jóvenes con capacidades: Proyecto de vida para la ciudadanía, la innovación y el trabajo del siglo XXI</t>
  </si>
  <si>
    <t>11</t>
  </si>
  <si>
    <t>Beneficiar a 15.000 mujeres gestantes, lactantes y niños menores de 2 años con un apoyo alimentario articulado a la  estrategia de nutrición, alimentación y salud  basada en "1000 días de oportunidades para la vida”</t>
  </si>
  <si>
    <t>7748 - Fortalecimiento de la Gestión Institucional y Desarrollo Integral del Talento Humano en Bogota</t>
  </si>
  <si>
    <t>Implementar el 100 por ciento de las soluciones en materia de servicios logísticos para la atención eficiente y oportuna de las necesidades operativas de la Entidad</t>
  </si>
  <si>
    <t>Implementar el 48 por ciento del Sistema Interno de Gestión Documental y Archivo</t>
  </si>
  <si>
    <t>Gestionar la implementación del 100 por ciento de los lineamientos Ambientales en las Unidades Operativas activas de la Entidad</t>
  </si>
  <si>
    <t>Contar con el 100 por ciento del Recurso Humano acorde a las necesidades de la Entidad</t>
  </si>
  <si>
    <t>Prevención y atención de maternidad temprana</t>
  </si>
  <si>
    <t>Realizar 1 proceso de Rediseño Institucional para ajustar la estructura organizacional y la planta de personal a las necesidades de la SDIS</t>
  </si>
  <si>
    <t>Implementar el 100 por ciento del plan de acción del  Sistema de Seguridad y Salud en el Trabajo</t>
  </si>
  <si>
    <t>Implementar el 100 por ciento del plan de acción de la política pública de gestión y desarrollo integral del Talento Humano en la SDIS</t>
  </si>
  <si>
    <t>7749 - Implementar una estrategia de territorios cuidadores en Bogotá</t>
  </si>
  <si>
    <t xml:space="preserve">Diseñar 1 estrategia de territorios cuidadores  </t>
  </si>
  <si>
    <t>Gestión Pública Local</t>
  </si>
  <si>
    <t>Caracterizar 412 territorios de Bogotá  de acuerdo a   las necesidades de las familias  en condición de pobreza. vulnerabilidad y exclusión social</t>
  </si>
  <si>
    <t>Atender a 106680 personas.  de acuerdo a sus realidades  por servicios en  emergencia social. natural. antrópica. sanitaria y de vulnerabilidad inminente.</t>
  </si>
  <si>
    <t>Fortalecer 20 Redes Comunitarias De Cuidado Y Gestión Del Riesgo En Las Localidades</t>
  </si>
  <si>
    <t>7752 - Contribución a la protección de los derechos de las familias especialmente de sus integrantes afectados por la violencia intrafamiliar en la ciudad de Bogotá</t>
  </si>
  <si>
    <t>Atender integralmente al 100% niños. niñas y adolescentes en los Centros Proteger</t>
  </si>
  <si>
    <t xml:space="preserve">Implementar un plan de acción para coordinar la implementación y el seguimiento de la PPPF. </t>
  </si>
  <si>
    <t xml:space="preserve">Movilidad social integral </t>
  </si>
  <si>
    <t>Implementar un Plan Distrital de Prevención Integral de las Violencias contra las niñas. los niños. adolescentes. mujeres y personas mayores. de carácter interinstitucional. intersectorial y transectorial. con enfoque de derechos. diferencial. poblacional. ambiental. territorial y de género.</t>
  </si>
  <si>
    <t>7753 - Prevención de la Maternidad y la Paternidad Temprana en Bogotá</t>
  </si>
  <si>
    <t>Formar e Informar a 70.000 niñas. niños. adolescentes. jóvenes y sus familias en derechos sexuales y derechos reproductivos con enfoque diferencial y de género</t>
  </si>
  <si>
    <t xml:space="preserve"> Fortalecer las capacidades de 10.000 agentes de cambio social. servidores públicos y contratistas de entidades públicas con enfoque diferencial y de género a través de la implementación de estrategias.</t>
  </si>
  <si>
    <t xml:space="preserve">Implementar un plan de acción intra e interinstitucional para la promoción de los derechos sexuales y derechos reproductivos de niñas. niños. adolescentes y jóvenes </t>
  </si>
  <si>
    <t>Plataforma institucional para la seguridad y justicia</t>
  </si>
  <si>
    <t xml:space="preserve">Desarrollar una estrategia de comunicación para la prevención de la maternidad y la paternidad temprana.  embarazo en niñas menores de 14 años y la violencia sexual contra niñas. niños. adolescentes y jóvenes </t>
  </si>
  <si>
    <t>7756 - Compromiso social por la diversidad en Bogotá</t>
  </si>
  <si>
    <t>Implementar un modelo de inclusión social que permita la  vinculación de personas de los sectores sociales LGBTI en vulnerabilidad  a la oferta de servicios sociales de la SDIS</t>
  </si>
  <si>
    <t xml:space="preserve">Beneficiar 7544 Personas De Los Sectores Lgbti Identificadas En Vulnerabilidad Con
Apoyos Económicos Para La Ampliación De Capacidades
</t>
  </si>
  <si>
    <t xml:space="preserve">Suma </t>
  </si>
  <si>
    <t>Implementar un plan de acción para la transversalización de la política pública LGBTI desde el sector social</t>
  </si>
  <si>
    <t xml:space="preserve">Constante </t>
  </si>
  <si>
    <t>Poner En Funcionamiento 2 Nuevos Centros Comunitarios Para La Atenciòn De Las
Personas De Los Sectores Lgbti En Los Territorios Priorizados</t>
  </si>
  <si>
    <t>Brindar atención a 16.000 personas de los sectores LGBTI sus familias y redes de apoyo desde los servicios sociales de la subdirección para asuntos LGBTI y la estrategia territorial integral social</t>
  </si>
  <si>
    <t>7757 - Implementación de  estrategias y servicios integrales para el abordaje del fenómeno de habitabilidad en calle en Bogotá</t>
  </si>
  <si>
    <t xml:space="preserve">Implementar una (1) estrategia territorial para el desarrollo de procesos de prevención y atención a la población en riesgo de habitar en calle. </t>
  </si>
  <si>
    <t xml:space="preserve">Implementar una (1) estrategia de abordaje comunitaria del fenómeno de habitabilidad en calle dirigida al mejoramiento de la convivencia ciudadana </t>
  </si>
  <si>
    <t>Realizar 17.000 atenciones  a ciudadanos y ciudadanas habitantes de calle a través de la estrategia móvil de abordaje en calle</t>
  </si>
  <si>
    <t>Atender 9795 ciudadanas y ciudadanos en riesgo y habitantes de calle mediante la mitigación de riesgos y daños asociados al fenómeno de habitabilidad en calle.</t>
  </si>
  <si>
    <t>Desarrollar un (1) estrategia de seguimiento y monitoreo de las acciones que contribuyen con la implementación y articulación de la Política Pública Distrital para la Habitabilidad en Calle.</t>
  </si>
  <si>
    <t>7768 - Implementación de una estrategia de acompañamiento  a  hogares  con mayor pobreza evidente y oculta  de Bogotá</t>
  </si>
  <si>
    <t>Identificar en el 100% de los territorios a intervenir con la estrategia. las dinamicas de segregacion sociespacial</t>
  </si>
  <si>
    <t>Acompañar 22700 Hogares Pobres O En Pobreza Emergente</t>
  </si>
  <si>
    <t>Monitorear La Movilidad Social De 15000 Hogares Pobres O En Pobreza Emergente Acompañados A Través De La Estrategia</t>
  </si>
  <si>
    <t>Apoyar la reactivación económica de 4000 personas adultas y sus familias con pobreza oculta. vulenerabilidad. fragilidad social o afectados por emergencia sanitaria. identificadas  en la estrategia</t>
  </si>
  <si>
    <t>7770 - Compromiso con el envejecimiento activo y una Bogotá cuidadora e incluyente.</t>
  </si>
  <si>
    <t>Ofertar 92.500 cupos para personas mayores en el servicio de apoyos económicos. proporcionándoles un ingreso económico para mejorar su autonomía y calidad de vida</t>
  </si>
  <si>
    <t>Vincular a 38300 personas mayores a procesos ocupacionales y de desarrollo humano a través de la atención integral en Centros Día</t>
  </si>
  <si>
    <t>Atender 940 personas mayores en procesos de autocuidado y dignificación a través de servicios de cuidado transitorio (día-noche).</t>
  </si>
  <si>
    <t>Atender 2800 personas mayores en servicios de cuidado integral y protección en modalidad institucionalizada</t>
  </si>
  <si>
    <t>Dinamizar en 20 localidades de Bogotá redes de cuidado comunitario entre las personas mayores y actores del territorio con la participación de 5000 personas</t>
  </si>
  <si>
    <t xml:space="preserve">Implementar el 100% de acciones del Plan de Acción de la Politica Publica Social para el Envejecimiento y la Vejez </t>
  </si>
  <si>
    <t>Realizar 3 Estudios Que Aporten Las Bases Para La Reformulacion De La Política
Pública Social Para El Envejecimiento Y La Vejez</t>
  </si>
  <si>
    <t>7771 - Fortalecimiento de las oportunidades de  inclusión de las personas con discapacidad y sus familias. cuidadores-as en Bogotá</t>
  </si>
  <si>
    <t xml:space="preserve">Atender 10.000 cuidadores-as en la estrategia territorial. para cuidadores y cuidadoras de personas con discapacidad. que contribuya al reconocimiento socioeconómico y redistribución de roles en el marco del Sistema Distrital de Cuidado
</t>
  </si>
  <si>
    <t xml:space="preserve">Atender 4.275 personas con discapacidad. sus familias y cuidadores-as en los servicios sociales a cargo del proyecto. a través de procesos de articulación transectorial
</t>
  </si>
  <si>
    <t xml:space="preserve">Incrementar a 2.561 personas con discapacidad. sus familias y cuidadores-as en procesos de inclusión en los entornos educativo y productivo con enfoque territorial y diferencial. en el marco de una articulación transectorial
</t>
  </si>
  <si>
    <t xml:space="preserve">Contribuir en una (1) Política Pública de Discapacidad en el Distrito Capital. en su refomulación e implementación mediante el desarrollo de acciones interseccionales con otras políticas públicas para favorecer la inclusión de las personas con discapacidad. sus cuidadoras y cuidadores.
</t>
  </si>
  <si>
    <t xml:space="preserve">Brindar a 3.200 personas con discapacidad. sus familias y cuidadores-as apoyo en el desarrollo de sus competencias orientadas a la inclusión social. en el marco de una articulación transectorial
</t>
  </si>
  <si>
    <t>Fuente: Secretaría Distrital de Integración Social - Reporte SPI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</si>
</sst>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000"/>
  </numFmts>
  <fonts count="9" x14ac:knownFonts="1">
    <font>
      <sz val="11"/>
      <color theme="1"/>
      <name val="Comic Sans MS"/>
      <family val="2"/>
    </font>
    <font>
      <sz val="11"/>
      <color theme="1"/>
      <name val="Comic Sans MS"/>
      <family val="2"/>
    </font>
    <font>
      <sz val="10"/>
      <color theme="1"/>
      <name val="Arial Narrow"/>
      <family val="2"/>
    </font>
    <font>
      <b/>
      <sz val="20"/>
      <color theme="1"/>
      <name val="Arial Narrow"/>
      <family val="2"/>
    </font>
    <font>
      <b/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1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8" fillId="0" borderId="2" xfId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0" fontId="2" fillId="0" borderId="5" xfId="1" applyNumberFormat="1" applyFont="1" applyFill="1" applyBorder="1" applyAlignment="1">
      <alignment horizontal="center" vertical="center" wrapText="1"/>
    </xf>
    <xf numFmtId="9" fontId="2" fillId="0" borderId="5" xfId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9" fontId="8" fillId="7" borderId="2" xfId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7" fillId="7" borderId="2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1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0" fontId="2" fillId="0" borderId="5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 applyProtection="1">
      <alignment horizontal="center" vertical="center" wrapText="1"/>
    </xf>
    <xf numFmtId="9" fontId="2" fillId="0" borderId="5" xfId="1" applyFont="1" applyFill="1" applyBorder="1" applyAlignment="1" applyProtection="1">
      <alignment horizontal="center" vertical="center" wrapText="1"/>
    </xf>
    <xf numFmtId="9" fontId="2" fillId="0" borderId="1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 wrapText="1"/>
    </xf>
    <xf numFmtId="1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8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1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9" fontId="2" fillId="0" borderId="0" xfId="1" applyFont="1" applyAlignment="1">
      <alignment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" fontId="8" fillId="7" borderId="2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9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/>
    <xf numFmtId="3" fontId="2" fillId="0" borderId="13" xfId="0" applyNumberFormat="1" applyFont="1" applyBorder="1"/>
    <xf numFmtId="9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/>
    <xf numFmtId="9" fontId="2" fillId="0" borderId="0" xfId="1" applyFont="1" applyFill="1"/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ormal" xfId="0" builtinId="0"/>
    <cellStyle name="Normal 3" xfId="2"/>
    <cellStyle name="Porcentaje" xfId="1" builtin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0.0%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sz val="10"/>
        <name val="Arial Narrow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alignment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314325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2CA541-48D3-41F3-8D99-5FCDEDA3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0600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disgovco-my.sharepoint.com/personal/yguerreroh_sdis_gov_co/Documents/Power%20B.I/2020%20Plan%20de%20acci&#243;n%20consolidado%20SDIS/2020_spi_Consolidado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disgovco-my.sharepoint.com/Users/yguerreroh/OneDrive%20-%20sdis.gov.co/Power%20B.I/2019%20Plan%20de%20acci&#243;n%20consolidado%20SDIS/Formato%20Plan%20de%20Acci&#243;n%202019_Consolidado%20TER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ia%20de%20Propuesta%20Formato%20SPI%20Versi&#243;n%20Ajustada%20ECP%2021-02-2018(35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e63\Users\Documents%20and%20Settings\abarrera\Mis%20documentos\DT%202014\753\Terri%20por%20cdc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disgovco-my.sharepoint.com/Users/vviracacha/Desktop/SEGUIMIENTO%20A%20PROYECTOS%20SPI%20-%20OCT5%20DE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disgovco-my.sharepoint.com/Users/vviracacha/Downloads/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 SEGUIMIENTO CUATRIENIO"/>
      <sheetName val="2. SEGUIMIENTO PRESUPUESTAL"/>
      <sheetName val="3. EJEC CONCEPTO DE GASTO "/>
      <sheetName val="4. RESUMEN EJECUTIVO"/>
      <sheetName val="5. TERRITORIALIZACIÓN"/>
      <sheetName val="5A. Unidades Operativas"/>
      <sheetName val="6. METAS, ACTIVIDADES Y TAREAS"/>
      <sheetName val="7. INDICADORES GESTION"/>
      <sheetName val="8. METAS PDD"/>
      <sheetName val="9. RECURSO HUMANO"/>
      <sheetName val="Listas"/>
      <sheetName val="GLOSARIO"/>
      <sheetName val="INSTRUCCIÓN DE DILIGENCIAMIENTO"/>
      <sheetName val="Listas 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Enero</v>
          </cell>
          <cell r="B2">
            <v>2016</v>
          </cell>
          <cell r="C2" t="str">
            <v>Asesor (a) de Despacho de la Secretaria</v>
          </cell>
          <cell r="D2" t="str">
            <v>Despacho de la Secretaria</v>
          </cell>
          <cell r="E2" t="str">
            <v>1. Pilar Igualdad de Calidad de Vida</v>
          </cell>
          <cell r="F2" t="str">
            <v>1. Prevención y atención de la maternidad y la paternidad tempranas</v>
          </cell>
          <cell r="G2" t="str">
            <v>Usaquén</v>
          </cell>
          <cell r="H2" t="str">
            <v>Despacho de la Secretaria</v>
          </cell>
          <cell r="J2" t="str">
            <v>Promover el reconocimiento y garantia de derechos al interior de las familias de la ciudad de Bogotá</v>
          </cell>
          <cell r="L2" t="str">
            <v>Direccionamiento político</v>
          </cell>
          <cell r="M2" t="str">
            <v>SubsistemaSIG</v>
          </cell>
          <cell r="O2" t="str">
            <v>1. Formular e implementar políticas poblacionales mediante un enfoque diferencial y de forma articulada, con el fin de aportar al goce efectivo de los derechos de las poblaciones en el territorio. </v>
          </cell>
          <cell r="Q2" t="str">
            <v>ATENCIÓN INTEGRAL A MUJERES GESTANTES, NIÑAS Y NIÑOS MENORES DE DOS AÑOS "CRECIENDO EN FAMILIA"</v>
          </cell>
          <cell r="R2" t="str">
            <v>ACTIVA-CIERRE TEMPORAL</v>
          </cell>
          <cell r="S2" t="str">
            <v>Arriendo</v>
          </cell>
          <cell r="T2" t="str">
            <v>Directa</v>
          </cell>
          <cell r="U2" t="str">
            <v>SI</v>
          </cell>
          <cell r="V2" t="str">
            <v>Indigena</v>
          </cell>
          <cell r="W2" t="str">
            <v>Hombre</v>
          </cell>
          <cell r="X2" t="str">
            <v>ANTONIO NARIÑO</v>
          </cell>
        </row>
        <row r="3">
          <cell r="A3" t="str">
            <v>Febrero</v>
          </cell>
          <cell r="B3" t="str">
            <v>2017</v>
          </cell>
          <cell r="C3" t="str">
            <v>Subsecretario (a)</v>
          </cell>
          <cell r="D3" t="str">
            <v>Subsecretaria</v>
          </cell>
          <cell r="E3" t="str">
            <v>2. Pilar Democracia Urbana</v>
          </cell>
          <cell r="F3" t="str">
            <v>2. Desarrollo integral desde la gestación hasta la adolescencia</v>
          </cell>
          <cell r="G3" t="str">
            <v>Chapinero</v>
          </cell>
          <cell r="H3" t="str">
            <v>Subsecretaria</v>
          </cell>
          <cell r="J3" t="str">
            <v>Fortalecer la capacidad institucional para garantizar una gestión pública eficiente y transparente que responda a las demandas ciudadanas, al cumplimiento de las Políticas Sociales y a los criterios de calidad de los servicios sociales que presta la Entidad</v>
          </cell>
          <cell r="L3" t="str">
            <v>Direccionamiento de los servicios sociales</v>
          </cell>
          <cell r="M3" t="str">
            <v>Subsistema de Gestión Ambiental</v>
          </cell>
          <cell r="O3" t="str">
            <v>2. Diseñar e implementar modelos de atención integral de calidad con un enfoque territorial e intergeneracional, para el desarrollo de capacidades que faciliten la inclusión social y  mejoren  la calidad de vida de la población en mayor condición de vulnerabilidad.  </v>
          </cell>
          <cell r="Q3" t="str">
            <v>ATENCION INTEGRAL ALA DIVERSIDAD SEXUAL Y DE GENEROS</v>
          </cell>
          <cell r="R3" t="str">
            <v>ACTIVA-OPERANDO</v>
          </cell>
          <cell r="S3" t="str">
            <v>Administrado / Propio</v>
          </cell>
          <cell r="T3" t="str">
            <v>Tercerizada</v>
          </cell>
          <cell r="U3" t="str">
            <v>NO</v>
          </cell>
          <cell r="V3" t="str">
            <v>Afrodescendiente</v>
          </cell>
          <cell r="W3" t="str">
            <v>Mujer</v>
          </cell>
          <cell r="X3" t="str">
            <v>BARRIOS UNIDOS</v>
          </cell>
        </row>
        <row r="4">
          <cell r="A4" t="str">
            <v>Marzo</v>
          </cell>
          <cell r="B4" t="str">
            <v>2018</v>
          </cell>
          <cell r="C4" t="str">
            <v>Director (a) Poblacional</v>
          </cell>
          <cell r="D4" t="str">
            <v>Dirección Poblacional</v>
          </cell>
          <cell r="E4" t="str">
            <v>7. Eje transversal Gobierno Legítimo, fortalecimiento local y eficiencia</v>
          </cell>
          <cell r="F4" t="str">
            <v>3. Igualdad y autonomía para una Bogotá incluyente</v>
          </cell>
          <cell r="G4" t="str">
            <v>Santafé</v>
          </cell>
          <cell r="H4" t="str">
            <v>Subdirección para la Infancia</v>
          </cell>
          <cell r="J4" t="str">
            <v>Fortalecer la capacidad institucional para brindar respuestas integrales en el territorio</v>
          </cell>
          <cell r="L4" t="str">
            <v>Direccionamiento estratégico</v>
          </cell>
          <cell r="M4" t="str">
            <v>Subsistema de Gestión de Seguridad y Salud en el Trabajo</v>
          </cell>
          <cell r="O4" t="str">
            <v>3. Diseñar e implementar estrategias de prevención de forma coordinada con otros sectores, que permitan reducir los factores sociales generadores de violencia y la vulneración de derechos, promoviendo una cultura de convivencia y reconciliación.</v>
          </cell>
          <cell r="Q4" t="str">
            <v>ATENCIÓN TRANSITORIA AL MIGRANTE EXTRANJERO</v>
          </cell>
          <cell r="R4" t="str">
            <v>CERRADO</v>
          </cell>
          <cell r="S4" t="str">
            <v>Tercerizado</v>
          </cell>
          <cell r="T4" t="str">
            <v>Tercerizada - Jardín Social</v>
          </cell>
          <cell r="V4" t="str">
            <v>Room</v>
          </cell>
          <cell r="X4" t="str">
            <v>BOSA</v>
          </cell>
        </row>
        <row r="5">
          <cell r="A5" t="str">
            <v>Abril</v>
          </cell>
          <cell r="B5" t="str">
            <v>2019</v>
          </cell>
          <cell r="C5" t="str">
            <v>Director (a) Territorial</v>
          </cell>
          <cell r="D5" t="str">
            <v>Dirección de Nutrición y Abastecimiento</v>
          </cell>
          <cell r="F5" t="str">
            <v>5. Desarrollo integral para la felicidad y el ejercicio de la ciudadanía</v>
          </cell>
          <cell r="G5" t="str">
            <v>San Cristóbal</v>
          </cell>
          <cell r="H5" t="str">
            <v>Subdirección para la Juventud</v>
          </cell>
          <cell r="J5" t="str">
            <v>Contribuir en la prevención de la maternidad y la paternidad temprana en Bogotá</v>
          </cell>
          <cell r="L5" t="str">
            <v>Construcción e implementación de políticas sociales</v>
          </cell>
          <cell r="M5" t="str">
            <v>Subsistema de Gestión de Seguridad de la Información</v>
          </cell>
          <cell r="O5" t="str">
            <v>4. Generar información oportuna, veraz y de calidad mediante el desarrollo de un sistema de información y de gestión del conocimiento con el propósito de soportar la toma de decisiones, realizar el seguimiento y la evaluación de la gestión, y la rendición de cuentas institucional.</v>
          </cell>
          <cell r="Q5" t="str">
            <v>CAIVAS</v>
          </cell>
          <cell r="R5" t="str">
            <v>INACTIVA</v>
          </cell>
          <cell r="S5" t="str">
            <v>Convenio</v>
          </cell>
          <cell r="T5" t="str">
            <v>Tercerizada - Cofinanciado</v>
          </cell>
          <cell r="V5" t="str">
            <v>Raizal</v>
          </cell>
          <cell r="X5" t="str">
            <v>CANDELARIA</v>
          </cell>
        </row>
        <row r="6">
          <cell r="A6" t="str">
            <v>Mayo</v>
          </cell>
          <cell r="B6" t="str">
            <v>2020</v>
          </cell>
          <cell r="C6" t="str">
            <v>Director (a) de Ánalisis y Diseño Estrategico</v>
          </cell>
          <cell r="D6" t="str">
            <v>Dirección Territorial</v>
          </cell>
          <cell r="F6" t="str">
            <v>16. Integración social para una ciudad de oportunidades</v>
          </cell>
          <cell r="G6" t="str">
            <v>Usme</v>
          </cell>
          <cell r="H6" t="str">
            <v>Subdirección para la Adultez</v>
          </cell>
          <cell r="J6" t="str">
            <v>Contribuir al desarrollo integral con enfoque diferencial de niños, niñas y adolescentes de Bogotá que se encuentren en situación de amenaza, inobservancia o vulneración de derechos</v>
          </cell>
          <cell r="L6" t="str">
            <v>Análisis y seguimiento de políticas sociales</v>
          </cell>
          <cell r="M6" t="str">
            <v>Subsistema Interno de Gestión Documental y Archivo</v>
          </cell>
          <cell r="O6" t="str">
            <v>5. Fortalecer la capacidad institucional y el talento humano a través de la optimización de la operación interna, el mejoramiento de los procesos y los procedimientos, y el desarrollo de competencias con el propósito de incrementar la productividad organizacional y la calidad de los servicios que presta la Secretaría Distrital De Integración Social.</v>
          </cell>
          <cell r="Q6" t="str">
            <v>CASA DE PENSAMIENTO INTERCULTURAL</v>
          </cell>
          <cell r="R6" t="str">
            <v>NO APLICA</v>
          </cell>
          <cell r="S6" t="str">
            <v>Comodato</v>
          </cell>
          <cell r="V6" t="str">
            <v>Palenquero</v>
          </cell>
          <cell r="X6" t="str">
            <v>CHAPINERO</v>
          </cell>
        </row>
        <row r="7">
          <cell r="A7" t="str">
            <v>Junio</v>
          </cell>
          <cell r="C7" t="str">
            <v>Director (a) Corporativa</v>
          </cell>
          <cell r="D7" t="str">
            <v>Dirección Ánalisis y Diseño Estrategico</v>
          </cell>
          <cell r="F7" t="str">
            <v>42. Transparencia, gestión pública y servicio a la ciudadanía</v>
          </cell>
          <cell r="G7" t="str">
            <v>Tunjuelito</v>
          </cell>
          <cell r="H7" t="str">
            <v>Subdirección para la Vejez</v>
          </cell>
          <cell r="J7" t="str">
            <v>Beneficiar con una alimentación equilibrada, suficiente, adecuada e inocua a mujeres gestantes niños, niñas, y hogares identificados por la Secretaría Distrital de Integración Social en inseguridad alimentaria moderada y severa, con énfasis en el fortalecimiento del tejido social y comunitario</v>
          </cell>
          <cell r="L7" t="str">
            <v>Prestación de los servicios sociales</v>
          </cell>
          <cell r="M7" t="str">
            <v>Subsistema de Responsabilidad Social</v>
          </cell>
          <cell r="Q7" t="str">
            <v>CASAS DE LA JUVENTUD</v>
          </cell>
          <cell r="V7" t="str">
            <v>Otro</v>
          </cell>
          <cell r="X7" t="str">
            <v>CHIA CUNDINAMARCA</v>
          </cell>
        </row>
        <row r="8">
          <cell r="A8" t="str">
            <v>Julio</v>
          </cell>
          <cell r="D8" t="str">
            <v>Dirección Corporativa</v>
          </cell>
          <cell r="F8" t="str">
            <v>44. Gobierno y ciudadanía digital</v>
          </cell>
          <cell r="G8" t="str">
            <v>Bosa</v>
          </cell>
          <cell r="H8" t="str">
            <v>Subdirección para la Familia</v>
          </cell>
          <cell r="J8" t="str">
            <v>Disminuir las prácticas adversas y percepciones discriminatorias en torno a la vejez y contribuir a la transformación de imaginarios sobre el envejecimiento y el diálogo intergeneracional como conceptos vitales para la construcción de proyectos de vida</v>
          </cell>
          <cell r="L8" t="str">
            <v>Mantenimiento y soporte TIC</v>
          </cell>
          <cell r="M8" t="str">
            <v>Subsistema de Control Interno</v>
          </cell>
          <cell r="Q8" t="str">
            <v>CAVIF</v>
          </cell>
          <cell r="V8" t="str">
            <v>No Aplica</v>
          </cell>
          <cell r="X8" t="str">
            <v>CIUDAD BOLIVAR</v>
          </cell>
        </row>
        <row r="9">
          <cell r="A9" t="str">
            <v>Agosto</v>
          </cell>
          <cell r="F9" t="str">
            <v>45. Gobernanza e influencia local, regional e internacional</v>
          </cell>
          <cell r="G9" t="str">
            <v>Kennedy</v>
          </cell>
          <cell r="H9" t="str">
            <v>Subdirección para asuntos LGBT</v>
          </cell>
          <cell r="J9" t="str">
            <v>Disminuir la vulnerabilidad por discriminación, violencias y exclusión social por orientación sexual o identidad de género en Bogotá</v>
          </cell>
          <cell r="L9" t="str">
            <v>Adquisiciones</v>
          </cell>
          <cell r="M9" t="str">
            <v>No aplica</v>
          </cell>
          <cell r="Q9" t="str">
            <v>CENTRO DE ATENCIÓN DISTRITAL PARA LA INLCUSIÓN SOCIAL</v>
          </cell>
          <cell r="X9" t="str">
            <v>CUNDINAMARCA</v>
          </cell>
        </row>
        <row r="10">
          <cell r="A10" t="str">
            <v>Septiembre</v>
          </cell>
          <cell r="G10" t="str">
            <v>Fontibón</v>
          </cell>
          <cell r="H10" t="str">
            <v>Subdirección de Nutrición - Subdirección de Abastecimiento</v>
          </cell>
          <cell r="J10" t="str">
            <v>Proveer espacios de integración social en cumplimiento de los estándares de calidad para garantizar la prestación de los servicios sociales en condiciones adecuadas y seguras</v>
          </cell>
          <cell r="L10" t="str">
            <v>Gestión del talento humano</v>
          </cell>
          <cell r="Q10" t="str">
            <v>CENTRO DE ATENCIÓN TRANSITORIA</v>
          </cell>
          <cell r="X10" t="str">
            <v>ENGATIVA</v>
          </cell>
        </row>
        <row r="11">
          <cell r="A11" t="str">
            <v>Octubre</v>
          </cell>
          <cell r="G11" t="str">
            <v>Engativá</v>
          </cell>
          <cell r="H11" t="str">
            <v>Subdirección para la Gestión Integral Local</v>
          </cell>
          <cell r="J11" t="str">
            <v>Promover la inclusión social de las y los ciudadanos habitantes de calle y las poblaciones en riesgo de habitar las calles</v>
          </cell>
          <cell r="L11" t="str">
            <v>Gestión de bienes y servicios</v>
          </cell>
          <cell r="Q11" t="str">
            <v>CENTRO DE FORMACIÓN PARA EL DESARROLLO DE CAPACIDADES ACADÉMICAS, OCUPACIONALES Y ARTÍSTICAS</v>
          </cell>
          <cell r="X11" t="str">
            <v>FONTIBON</v>
          </cell>
        </row>
        <row r="12">
          <cell r="A12" t="str">
            <v>Noviembre</v>
          </cell>
          <cell r="G12" t="str">
            <v>Suba</v>
          </cell>
          <cell r="H12" t="str">
            <v>Subdirección para la Identificación, Caracterización e Integación</v>
          </cell>
          <cell r="J12" t="str">
            <v>Fortalecer los procesos de inclusión de las personas con discapacidad, sus familias y cuidadores en los diferentes entornos, mediante acciones de articulación con actores públicos y privados</v>
          </cell>
          <cell r="L12" t="str">
            <v>Gestión jurídica</v>
          </cell>
          <cell r="Q12" t="str">
            <v>CENTRO DE PROTECCION SOCIAL</v>
          </cell>
          <cell r="X12" t="str">
            <v>KENNEDY</v>
          </cell>
        </row>
        <row r="13">
          <cell r="A13" t="str">
            <v>Diciembre</v>
          </cell>
          <cell r="G13" t="str">
            <v>Barrios unidos</v>
          </cell>
          <cell r="H13" t="str">
            <v>Subdirección de Diseño, Evalución y Sistematización - Subdirección de Investigación e Información - Oficina Asesora de Comunicaciones</v>
          </cell>
          <cell r="J13" t="str">
            <v>Fortalecer el desarrollo de capacidades y generación de oportunidades para la juventud en Bogotá, a través de acciones encaminadas al empoderamiento de la política pública juvenil y la garantía de los derechos de los y las jóvenes para el goce efectivo de su ciudadanía</v>
          </cell>
          <cell r="L13" t="str">
            <v>Mejora continua</v>
          </cell>
          <cell r="Q13" t="str">
            <v>CENTRO PROTECCION INTEGRAL HABITANTE CALLE ALTA DEPENDENCIA FUNCIONAL</v>
          </cell>
          <cell r="X13" t="str">
            <v>LOS MARTIRES</v>
          </cell>
        </row>
        <row r="14">
          <cell r="G14" t="str">
            <v>Teusaquillo</v>
          </cell>
          <cell r="H14" t="str">
            <v>Subdirección Adminsitrativa y Financiera</v>
          </cell>
          <cell r="J14" t="str">
            <v>Fortalecer la capacidad operativa y técnica en los servicios de soporte de la gestión institucional y en el desarrollo integral del talento humano</v>
          </cell>
          <cell r="L14" t="str">
            <v>Gestión del conocimiento</v>
          </cell>
          <cell r="Q14" t="str">
            <v>CENTRO RENACER</v>
          </cell>
          <cell r="X14" t="str">
            <v>MARTIRES</v>
          </cell>
        </row>
        <row r="15">
          <cell r="G15" t="str">
            <v>Los Mártires</v>
          </cell>
          <cell r="H15" t="str">
            <v>Subdirección de Contratación</v>
          </cell>
          <cell r="J15" t="str">
            <v>Generar y fortalecer la capacidad institucional para lograr una adecuada gestión pública que permita apoyar los procesos misionales desde la planeación, la gestión de la información y el conocimiento, el monitoreo y la evaluación de los servicios sociales de la SDIS con el apoyo de unas Tecnologías de la Información y las Comunicaciones - TIC actualizadas y alineadas a los postulados misionales</v>
          </cell>
          <cell r="Q15" t="str">
            <v>CENTROS AMAR</v>
          </cell>
          <cell r="X15" t="str">
            <v>PUENTE ARANDA</v>
          </cell>
        </row>
        <row r="16">
          <cell r="G16" t="str">
            <v>Antonio Nariño</v>
          </cell>
          <cell r="H16" t="str">
            <v>Subdirección de Gestión del Talento Humano</v>
          </cell>
          <cell r="Q16" t="str">
            <v>CENTROS AVANZAR</v>
          </cell>
          <cell r="X16" t="str">
            <v>RAFAEL URIBE URIBE</v>
          </cell>
        </row>
        <row r="17">
          <cell r="G17" t="str">
            <v>Puente Aranda</v>
          </cell>
          <cell r="H17" t="str">
            <v>Subdirección de Plantas Físicas</v>
          </cell>
          <cell r="Q17" t="str">
            <v>CENTROS CRECER</v>
          </cell>
          <cell r="X17" t="str">
            <v>SAN CRISTOBAL</v>
          </cell>
        </row>
        <row r="18">
          <cell r="G18" t="str">
            <v>La Candelaria</v>
          </cell>
          <cell r="Q18" t="str">
            <v>CENTROS DE DESARROLLO COMUNITARIO</v>
          </cell>
          <cell r="X18" t="str">
            <v>SANTA FE</v>
          </cell>
        </row>
        <row r="19">
          <cell r="G19" t="str">
            <v>Rafael Uribe</v>
          </cell>
          <cell r="Q19" t="str">
            <v>CENTROS DIA</v>
          </cell>
          <cell r="X19" t="str">
            <v>SUBA</v>
          </cell>
        </row>
        <row r="20">
          <cell r="G20" t="str">
            <v>Ciudad Bolívar</v>
          </cell>
          <cell r="Q20" t="str">
            <v>CENTROS FORJAR</v>
          </cell>
          <cell r="X20" t="str">
            <v>SUESCA CUNDINAMARCA</v>
          </cell>
        </row>
        <row r="21">
          <cell r="G21" t="str">
            <v>Sumapaz</v>
          </cell>
          <cell r="Q21" t="str">
            <v>CENTROS INTEGRARTE - ATENCIÓN EXTERNA</v>
          </cell>
          <cell r="X21" t="str">
            <v>SUMAPAZ</v>
          </cell>
        </row>
        <row r="22">
          <cell r="G22" t="str">
            <v>Distrital</v>
          </cell>
          <cell r="Q22" t="str">
            <v>CENTROS INTEGRARTE - ATENCIÓN INTERNA</v>
          </cell>
          <cell r="X22" t="str">
            <v>TEUSAQUILLO</v>
          </cell>
        </row>
        <row r="23">
          <cell r="Q23" t="str">
            <v>CENTROS NOCHE</v>
          </cell>
          <cell r="X23" t="str">
            <v>TOLIMA - MELGAR</v>
          </cell>
        </row>
        <row r="24">
          <cell r="Q24" t="str">
            <v>CENTROS PROTEGER</v>
          </cell>
          <cell r="X24" t="str">
            <v>TUNJUELITO</v>
          </cell>
        </row>
        <row r="25">
          <cell r="Q25" t="str">
            <v>COMEDOR</v>
          </cell>
          <cell r="X25" t="str">
            <v>USAQUEN</v>
          </cell>
        </row>
        <row r="26">
          <cell r="Q26" t="str">
            <v>COMISARIAS DE FAMILIA</v>
          </cell>
          <cell r="X26" t="str">
            <v>USME</v>
          </cell>
        </row>
        <row r="27">
          <cell r="Q27" t="str">
            <v>COMUNIDAD DE VIDA</v>
          </cell>
        </row>
        <row r="28">
          <cell r="Q28" t="str">
            <v>CRECIENDO EN FAMILIA EN LA RURALIDAD</v>
          </cell>
        </row>
        <row r="29">
          <cell r="Q29" t="str">
            <v>ENLACE SOCIAL</v>
          </cell>
        </row>
        <row r="30">
          <cell r="Q30" t="str">
            <v>HOGAR DE PASO DIA - HOGAR DE PASO NOCHE</v>
          </cell>
        </row>
        <row r="31">
          <cell r="Q31" t="str">
            <v>JARDIN INFANTIL DIURNO</v>
          </cell>
        </row>
        <row r="32">
          <cell r="Q32" t="str">
            <v>JARDIN INFANTIL NOCTURNO</v>
          </cell>
        </row>
        <row r="33">
          <cell r="Q33" t="str">
            <v>SEDE ADMINISTRATIVA</v>
          </cell>
        </row>
        <row r="34">
          <cell r="Q34" t="str">
            <v>SUBDIRECCION LOCAL PARA LA INTEGRACION SOCIAL</v>
          </cell>
        </row>
        <row r="35">
          <cell r="Q35" t="str">
            <v>UNIDAD CONTRA DISCRIMINACIÓN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 PROGRAMACIÓN CUATRIENIO"/>
      <sheetName val="2. SEGUIMIENTO PRESUPUESTAL"/>
      <sheetName val="2. PROG CONCEPTO DE GASTO "/>
      <sheetName val="4. RESUMEN EJECUTIVO"/>
      <sheetName val="3. TERRITORIALIZACIÓN"/>
      <sheetName val="Hoja5"/>
      <sheetName val="3. TERRITORIALIZACIÓN (2)"/>
      <sheetName val="TERRITORIALIZACIÓN 2019"/>
      <sheetName val="4. ACTIVIDADES - TAREAS VIG"/>
      <sheetName val="5. INDICADORES GESTION"/>
      <sheetName val="5A. Unidades Operativas"/>
      <sheetName val="8. METAS PDD"/>
      <sheetName val="9. RECURSO HUMANO"/>
      <sheetName val="Listas"/>
      <sheetName val="Tabla_PowerBI"/>
      <sheetName val="GLOSARIO"/>
      <sheetName val="INSTRUCCIÓN DE DILIGENCIA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Enero</v>
          </cell>
          <cell r="H2" t="str">
            <v>Despacho de la Secretaria</v>
          </cell>
          <cell r="X2" t="str">
            <v>01-01-0097 Construcciones, Adecuación y ampliación Para Primera Infancia</v>
          </cell>
        </row>
        <row r="3">
          <cell r="H3" t="str">
            <v>Subsecretaria</v>
          </cell>
          <cell r="X3" t="str">
            <v>01-01-0101 Construcciones, Adecuación y ampliación Para Adulto Mayor</v>
          </cell>
        </row>
        <row r="4">
          <cell r="H4" t="str">
            <v>Subdirección para la Infancia</v>
          </cell>
          <cell r="X4" t="str">
            <v>01-01-0103 Construcciones, Adecuación y ampliación Para Gestión Social Integral</v>
          </cell>
        </row>
        <row r="5">
          <cell r="H5" t="str">
            <v>Subdirección para la Juventud</v>
          </cell>
          <cell r="X5" t="str">
            <v>01-03-0073 Mejoramiento y Mantenimiento Locativo Sedes Administrativas Gestión Social Integral</v>
          </cell>
        </row>
        <row r="6">
          <cell r="H6" t="str">
            <v>Subdirección para la Adultez</v>
          </cell>
          <cell r="X6" t="str">
            <v>01-03-0074 Mejoramiento y Mantenimiento Locativo Sedes Adolescencia</v>
          </cell>
        </row>
        <row r="7">
          <cell r="H7" t="str">
            <v>Subdirección para la Vejez</v>
          </cell>
          <cell r="X7" t="str">
            <v>01-03-0075 Mejoramiento y Mantenimiento Locativo Sedes Adultez</v>
          </cell>
        </row>
        <row r="8">
          <cell r="H8" t="str">
            <v>Subdirección para la Familia</v>
          </cell>
          <cell r="X8" t="str">
            <v>01-03-0076 Mejoramiento y Mantenimiento Locativo Sedes Juventud</v>
          </cell>
        </row>
        <row r="9">
          <cell r="H9" t="str">
            <v>Subdirección para asuntos LGBT</v>
          </cell>
          <cell r="X9" t="str">
            <v>01-03-0077 Mejoramiento y Mantenimiento Locativo Sedes Familia</v>
          </cell>
        </row>
        <row r="10">
          <cell r="H10" t="str">
            <v>Subdirección para la Gestión Integral Local</v>
          </cell>
          <cell r="X10" t="str">
            <v>01-03-0078 Mejoramiento y Mantenimiento Locativo Sedes Adulto Mayor</v>
          </cell>
        </row>
        <row r="11">
          <cell r="H11" t="str">
            <v>Subdirección para la Identificación, Caracterización e Integación</v>
          </cell>
          <cell r="X11" t="str">
            <v>01-03-0080 Mejoramiento y Mantenimiento Locativo Sedes Primera Infancia</v>
          </cell>
        </row>
        <row r="12">
          <cell r="H12" t="str">
            <v>Subdirección de Investigación e Información</v>
          </cell>
          <cell r="X12" t="str">
            <v>02-01-0267 Compra De Alimentos Adolescencia</v>
          </cell>
        </row>
        <row r="13">
          <cell r="H13" t="str">
            <v>Subdirección de Diseño, Evalución y Sistematización</v>
          </cell>
          <cell r="X13" t="str">
            <v>02-01-0268 Compra De Alimentos Adultez</v>
          </cell>
        </row>
        <row r="14">
          <cell r="H14" t="str">
            <v>Subdirección Adminsitrativa y Financiera</v>
          </cell>
          <cell r="X14" t="str">
            <v>02-01-0269 Compra De Alimentos Adulto Mayor</v>
          </cell>
        </row>
        <row r="15">
          <cell r="H15" t="str">
            <v>Subdirección de Contratación</v>
          </cell>
          <cell r="X15" t="str">
            <v>02-01-0271 Compra De Alimentos Infancia</v>
          </cell>
        </row>
        <row r="16">
          <cell r="H16" t="str">
            <v>Subdirección de Gestión del Talento Humano</v>
          </cell>
          <cell r="X16" t="str">
            <v>02-01-0272 Compra De Alimentos Juventud</v>
          </cell>
        </row>
        <row r="17">
          <cell r="H17" t="str">
            <v>Subdirección de Plantas Físicas</v>
          </cell>
          <cell r="X17" t="str">
            <v>02-01-0273 Compra De Alimentos Primera Infancia</v>
          </cell>
        </row>
        <row r="18">
          <cell r="X18" t="str">
            <v>02-01-0278 Intervención Especializada  Adulto Mayor</v>
          </cell>
        </row>
        <row r="19">
          <cell r="X19" t="str">
            <v>02-01-0278 Intervencion Especializada Adulto Mayor</v>
          </cell>
        </row>
        <row r="20">
          <cell r="X20" t="str">
            <v>02-01-0279 Intervención Especializada  Infancia</v>
          </cell>
        </row>
        <row r="21">
          <cell r="X21" t="str">
            <v>02-01-0280 Intervención Especializada Adolescencia</v>
          </cell>
        </row>
        <row r="22">
          <cell r="X22" t="str">
            <v>02-01-0281 Intervención Especializada Juventud</v>
          </cell>
        </row>
        <row r="23">
          <cell r="X23" t="str">
            <v>02-01-0282 Intervención Especializada Primera Infancia</v>
          </cell>
        </row>
        <row r="24">
          <cell r="X24" t="str">
            <v>02-01-0284 Intervención Especializada Familia</v>
          </cell>
        </row>
        <row r="25">
          <cell r="X25" t="str">
            <v>02-01-0285 Materiales Y Suministros Familia</v>
          </cell>
        </row>
        <row r="26">
          <cell r="X26" t="str">
            <v>02-01-0288 Materiales Y Suministros Adulto Mayor</v>
          </cell>
        </row>
        <row r="27">
          <cell r="X27" t="str">
            <v>02-01-0290 Muebles y Enseres Adulto Mayor</v>
          </cell>
        </row>
        <row r="28">
          <cell r="X28" t="str">
            <v>02-01-0306 Materiales y Suministros Juventud</v>
          </cell>
        </row>
        <row r="29">
          <cell r="X29" t="str">
            <v>02-01-0309 Intervencion Especializada  Adultez</v>
          </cell>
        </row>
        <row r="30">
          <cell r="X30" t="str">
            <v>02-01-0309 Intervención Especializada  Adultez</v>
          </cell>
        </row>
        <row r="31">
          <cell r="X31" t="str">
            <v>02-01-0310 Materiales Y Suministros Adultez</v>
          </cell>
        </row>
        <row r="32">
          <cell r="X32" t="str">
            <v>02-01-0312 Adquisición De Equipos De Cómputo, Comunicación Y Redes De Sistemas Gestión Social Integral</v>
          </cell>
        </row>
        <row r="33">
          <cell r="X33" t="str">
            <v>02-01-0319 Materiales y Suministros Gestión Social Integral</v>
          </cell>
        </row>
        <row r="34">
          <cell r="X34" t="str">
            <v>02-01-0331 Adquisición De Maquinaria Y Equipos Gestión Social Integral</v>
          </cell>
        </row>
        <row r="35">
          <cell r="X35" t="str">
            <v>02-01-0333 Materiales Y Suministros Gestión Social Integral</v>
          </cell>
        </row>
        <row r="36">
          <cell r="X36" t="str">
            <v>02-01-0333 Materiales y suministros  Gestión Social Integral</v>
          </cell>
        </row>
        <row r="37">
          <cell r="X37" t="str">
            <v>02-01-0335 Intervención especializada gestión social integral</v>
          </cell>
        </row>
        <row r="38">
          <cell r="X38" t="str">
            <v>02-01-0533 Intervencion Especializada Subsidios Adulto mayor</v>
          </cell>
        </row>
        <row r="39">
          <cell r="X39" t="str">
            <v>02-01-0681 Muebles y Enseres Gestión Social Integral</v>
          </cell>
        </row>
        <row r="40">
          <cell r="X40" t="str">
            <v>02-01-0683 Impresos,Publicación, Divulgación Y Eventos Culturales Gestión Social Integral</v>
          </cell>
        </row>
        <row r="41">
          <cell r="X41" t="str">
            <v>02-01-0705 Adquisicion de maquinaria y equipo vejez</v>
          </cell>
        </row>
        <row r="42">
          <cell r="X42" t="str">
            <v>02-01-0706 Material Didactivo Vejez</v>
          </cell>
        </row>
        <row r="43">
          <cell r="X43" t="str">
            <v>02-02-0045 Mejoramiento y mantenimiento de bienes muebles y enseres Primera Infancia</v>
          </cell>
        </row>
        <row r="44">
          <cell r="X44" t="str">
            <v>02-02-0049 Mejoramiento y mantenimiento de bienes muebles y enseres Juventud</v>
          </cell>
        </row>
        <row r="45">
          <cell r="X45" t="str">
            <v>02-02-0050 Mejoramiento y mantenimiento de bienes muebles y enseres Adultez</v>
          </cell>
        </row>
        <row r="46">
          <cell r="X46" t="str">
            <v>02-02-0051 Mejoramiento y mantenimiento de bienes muebles y enseres Familia</v>
          </cell>
        </row>
        <row r="47">
          <cell r="X47" t="str">
            <v>02-02-0052 Mejoramiento y mantenimiento de bienes muebles y enseres Adulto Mayor</v>
          </cell>
        </row>
        <row r="48">
          <cell r="X48" t="str">
            <v>02-02-0053 Mejoramiento y mantenimiento de bienes muebles y enseres Gestión Social Integral</v>
          </cell>
        </row>
        <row r="49">
          <cell r="X49" t="str">
            <v>02-03-0126 Material didactico Gestión Social Integral</v>
          </cell>
        </row>
        <row r="50">
          <cell r="X50" t="str">
            <v>02-03-0126 Material didáctico gestión social integral</v>
          </cell>
        </row>
        <row r="51">
          <cell r="X51" t="str">
            <v>02-03-0126 Material Didáctico Gestión Social Integral.</v>
          </cell>
        </row>
        <row r="52">
          <cell r="X52" t="str">
            <v>02-06-0098 Gastos De Transporte Familia</v>
          </cell>
        </row>
        <row r="53">
          <cell r="X53" t="str">
            <v>02-06-0099 Gastos De Transporte Adulto Mayor</v>
          </cell>
        </row>
        <row r="54">
          <cell r="X54" t="str">
            <v>02-06-0100 Otros Gastos Operativos Adulto Mayor</v>
          </cell>
        </row>
        <row r="55">
          <cell r="X55" t="str">
            <v>02-06-0101 Arriendo De Predios O Inmuebles Adulto Mayor</v>
          </cell>
        </row>
        <row r="56">
          <cell r="X56" t="str">
            <v>02-06-0102 Vestuario Adulto Mayor</v>
          </cell>
        </row>
        <row r="57">
          <cell r="X57" t="str">
            <v>02-06-0103 Arriendo De Predios O Inmuebles Primera Infancia</v>
          </cell>
        </row>
        <row r="58">
          <cell r="X58" t="str">
            <v>02-06-0106 Gastos De Transporte Primera Infancia</v>
          </cell>
        </row>
        <row r="59">
          <cell r="X59" t="str">
            <v>02-06-0107 Gastos De Transporte  Infancia</v>
          </cell>
        </row>
        <row r="60">
          <cell r="X60" t="str">
            <v>02-06-0111 Gastos De Transporte Juventud</v>
          </cell>
        </row>
        <row r="61">
          <cell r="X61" t="str">
            <v>02-06-0112 Gastos De Transporte Adultez</v>
          </cell>
        </row>
        <row r="62">
          <cell r="X62" t="str">
            <v>02-06-0113 Otros Gastos Operativos Adultez</v>
          </cell>
        </row>
        <row r="63">
          <cell r="X63" t="str">
            <v>02-06-0115 Vestuario Adultez</v>
          </cell>
        </row>
        <row r="64">
          <cell r="X64" t="str">
            <v>02-06-0120 Otros Gastos Operativo Familia</v>
          </cell>
        </row>
        <row r="65">
          <cell r="X65" t="str">
            <v>02-06-0130 Arriendo De Predios O Inmuebles Familia</v>
          </cell>
        </row>
        <row r="66">
          <cell r="X66" t="str">
            <v>02-06-0131 Arriendo De Predios O Inmuebles Gestión Social Integral</v>
          </cell>
        </row>
        <row r="67">
          <cell r="X67" t="str">
            <v>02-06-0145 Gastos De Transporte Gestión Social Integral</v>
          </cell>
        </row>
        <row r="68">
          <cell r="X68" t="str">
            <v>02-06-0153 Otros Gastos Operativos Gestión Social Integral</v>
          </cell>
        </row>
        <row r="69">
          <cell r="X69" t="str">
            <v>02-06-0154 Servicio De Cafetería, Limpieza Locativa Y Preparación De Alimentos Primera Infancia</v>
          </cell>
        </row>
        <row r="70">
          <cell r="X70" t="str">
            <v>02-06-0155 Servicio De Cafetería, Limpieza Locativa Y Preparación De Alimentos Infancia</v>
          </cell>
        </row>
        <row r="71">
          <cell r="X71" t="str">
            <v>02-06-0156 Servicio De Cafetería, Limpieza Locativa Y Preparación De Alimentos Adolescencia</v>
          </cell>
        </row>
        <row r="72">
          <cell r="X72" t="str">
            <v>02-06-0157 Servicio De Cafetería, Limpieza Locativa Y Preparación De Alimentos Juventud</v>
          </cell>
        </row>
        <row r="73">
          <cell r="X73" t="str">
            <v>02-06-0158 Servicio De Cafetería, Limpieza Locativa Y Preparación De Alimentos Adultez</v>
          </cell>
        </row>
        <row r="74">
          <cell r="X74" t="str">
            <v>02-06-0159 Servicio De Cafetería, Limpieza Locativa Y Preparación De Alimentos Adulto Mayor</v>
          </cell>
        </row>
        <row r="75">
          <cell r="X75" t="str">
            <v>02-06-0160 Servicio De Cafetería, Limpieza Locativa Y Preparación De Alimentos Familia</v>
          </cell>
        </row>
        <row r="76">
          <cell r="X76" t="str">
            <v>02-06-0161 Servicio De Cafetería, Limpieza Locativa Y Preparación De Alimentos Gestión Social Integral</v>
          </cell>
        </row>
        <row r="77">
          <cell r="X77" t="str">
            <v>02-06-0162 Servicios Públicos Gestión Social Integral</v>
          </cell>
        </row>
        <row r="78">
          <cell r="X78" t="str">
            <v>02-06-0163 Vigilancia Primera Infancia</v>
          </cell>
        </row>
        <row r="79">
          <cell r="X79" t="str">
            <v>02-06-0164 Vigilancia Infancia</v>
          </cell>
        </row>
        <row r="80">
          <cell r="X80" t="str">
            <v>02-06-0165 Vigilancia Adolescencia</v>
          </cell>
        </row>
        <row r="81">
          <cell r="X81" t="str">
            <v>02-06-0166 Vigilancia Juventud</v>
          </cell>
        </row>
        <row r="82">
          <cell r="X82" t="str">
            <v>02-06-0167 Vigilancia Adultez</v>
          </cell>
        </row>
        <row r="83">
          <cell r="X83" t="str">
            <v>02-06-0168 Vigilancia Adulto Mayor</v>
          </cell>
        </row>
        <row r="84">
          <cell r="X84" t="str">
            <v>02-06-0169 Vigilancia  Familia</v>
          </cell>
        </row>
        <row r="85">
          <cell r="X85" t="str">
            <v>02-06-0170 Vigilancia Gestión Social Integral</v>
          </cell>
        </row>
        <row r="86">
          <cell r="X86" t="str">
            <v>02-06-0234 Vestuario Familia</v>
          </cell>
        </row>
        <row r="87">
          <cell r="X87" t="str">
            <v>02-06-0236 Otros  Gastos Operativos Infancia</v>
          </cell>
        </row>
        <row r="88">
          <cell r="X88" t="str">
            <v>02-06-0237 Otros Gastos Operativos Adolescencia</v>
          </cell>
        </row>
        <row r="89">
          <cell r="X89" t="str">
            <v>02-06-0248 Otros Gastos Operativos Primera Infancia</v>
          </cell>
        </row>
        <row r="90">
          <cell r="X90" t="str">
            <v>02-06-0249 Vestuario Primera Infancia</v>
          </cell>
        </row>
        <row r="91">
          <cell r="X91" t="str">
            <v>0279-Intervención Especializada Infancia</v>
          </cell>
        </row>
        <row r="92">
          <cell r="X92" t="str">
            <v>03-01-0124 Asesorias y consultorias asociadas al sector gestión social</v>
          </cell>
        </row>
        <row r="93">
          <cell r="X93" t="str">
            <v>03-01-0126 Impresos,Publicación, Divulgación Y Eventos Culturales Familia</v>
          </cell>
        </row>
        <row r="94">
          <cell r="X94" t="str">
            <v>03-01-0128 Impresos,Publicación, Divulgación Y Eventos Culturales Adulto Mayor</v>
          </cell>
        </row>
        <row r="95">
          <cell r="X95" t="str">
            <v>03-01-0129 Asesorias, Consultorias  Asociadas Al Sector Gestiòn Primera Infancia</v>
          </cell>
        </row>
        <row r="96">
          <cell r="X96" t="str">
            <v>03-01-0158 Asesorias Consultorias  Asociadas Al Sector Gestion Social Integral</v>
          </cell>
        </row>
        <row r="97">
          <cell r="X97" t="str">
            <v>03-01-0158 Asesorias, Consultorias  Asociadas Al Sector Gestiòn Social Integral</v>
          </cell>
        </row>
        <row r="98">
          <cell r="X98" t="str">
            <v>03-01-0158 Asesorías, Consultorías  Asociadas Al Sector Gestión Social Integral</v>
          </cell>
        </row>
        <row r="99">
          <cell r="X99" t="str">
            <v>03-01-0158 Asesorias, Consultorias Asociadas Al Sector Gestiòn Social Integral</v>
          </cell>
        </row>
        <row r="100">
          <cell r="X100" t="str">
            <v>03-01-0164 Impresos,Publicación, Divulgación Y Eventos Culturales Gestión Social Integral</v>
          </cell>
        </row>
        <row r="101">
          <cell r="X101" t="str">
            <v>03-02-0032 Atención a víctimas</v>
          </cell>
        </row>
        <row r="102">
          <cell r="X102" t="str">
            <v>03-03-0075 Pago De Personal De Planta Para Desarrollar Funciones Relacionadas Con La Gestión Social Integral</v>
          </cell>
        </row>
        <row r="103">
          <cell r="X103" t="str">
            <v>03-04-0042 Personal Contratado Para Apoyar Las Actividades Propias De Los Proyectos De Inversión De La Entidad Gestión Social Integral</v>
          </cell>
        </row>
        <row r="104">
          <cell r="X104" t="str">
            <v>03-04-0049 Personal Contratado Para Apoyar Las Actividades Propias de los Proyectos de Inversión de la Entidad Familia</v>
          </cell>
        </row>
        <row r="105">
          <cell r="X105" t="str">
            <v>03-04-0050 Personal Contratado Para Apoyar Las Actividades Propias De Los Proyectos De Inversión De La Entidad Adulto Mayor</v>
          </cell>
        </row>
        <row r="106">
          <cell r="X106" t="str">
            <v>03-04-0052 Personal Contratado Para Apoyar Las Actividades Propias De Los Proyectos De Inversión De La Entidad Primera Infancia</v>
          </cell>
        </row>
        <row r="107">
          <cell r="X107" t="str">
            <v>03-04-0053 Personal Contratado Para Apoyar Las Actividades Propias De Los Proyectos De Inversión De La Entidad Infancia</v>
          </cell>
        </row>
        <row r="108">
          <cell r="X108" t="str">
            <v>03-04-0054 Personal Contratado Para Apoyar Las Actividades Propias De Los Proyectos De Inversión De La Entidad Adolescencia</v>
          </cell>
        </row>
        <row r="109">
          <cell r="X109" t="str">
            <v>03-04-0055 Personal Contratado Para Apoyar Las Actividades Propias De Los Proyectos De inversion De La Entidad gestion Social Integral</v>
          </cell>
        </row>
        <row r="110">
          <cell r="X110" t="str">
            <v>03-04-0055 Personal Contratado Para Apoyar Las Actividades Propias De Los Proyectos De Inversión De La Entidad Gestión Social Integral</v>
          </cell>
        </row>
        <row r="111">
          <cell r="X111" t="str">
            <v>03-04-0057 Personal Contratado Para Apoyar Las Actividades Propias De Los Proyectos De Inversión De La Entidad Juventud</v>
          </cell>
        </row>
        <row r="112">
          <cell r="X112" t="str">
            <v>03-04-0058 Personal Contratado Para Apoyar Las Actividades Propias De Los Proyectos De inversion De La Entidad Adultez</v>
          </cell>
        </row>
        <row r="113">
          <cell r="X113" t="str">
            <v>03-04-0058 Personal Contratado Para Apoyar Las Actividades Propias De Los Proyectos De Inversión De La Entidad Adultez</v>
          </cell>
        </row>
        <row r="114">
          <cell r="X114" t="str">
            <v>03-04-0346 Otros Gastos Servicios Profesionales ARL</v>
          </cell>
        </row>
        <row r="115">
          <cell r="X115" t="str">
            <v>05-02-0119 Apoyo a la Gestión Social Integral</v>
          </cell>
        </row>
        <row r="116">
          <cell r="X116" t="str">
            <v>05-05-0005 Apoyo técnico, operativo y logístico para la realización de eventos de divulgación institucional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s"/>
      <sheetName val="INSTRUCCIÓN DE DILIGENCIAMIENTO"/>
      <sheetName val="GLOSARIO"/>
      <sheetName val="INDICE"/>
      <sheetName val="1. PROGRAMACION CUATRIENIO "/>
      <sheetName val="2. SEGUIMIENTO PRESUPUESTAL"/>
      <sheetName val="3. EJEC CONCEPTO DE GASTO "/>
      <sheetName val="4. REPORTE CUALITATIVO"/>
      <sheetName val="5. TERRITORIALIZACIÓN"/>
      <sheetName val="5A. Unidades Operativas"/>
      <sheetName val="6, ACTIVIDADES - TAREAS VIG"/>
      <sheetName val="7. INDICADORES GESTION"/>
      <sheetName val="8. METAS PDD"/>
      <sheetName val="9. RECURSO HUMANO"/>
    </sheetNames>
    <sheetDataSet>
      <sheetData sheetId="0" refreshError="1">
        <row r="2">
          <cell r="A2" t="str">
            <v>Enero</v>
          </cell>
        </row>
        <row r="35">
          <cell r="H35" t="str">
            <v xml:space="preserve"> CENTRO CRECER ANTONIO NARIÑO - PUENTE ARANDA</v>
          </cell>
        </row>
        <row r="36">
          <cell r="H36" t="str">
            <v xml:space="preserve"> CENTRO CRECER ARBORIZADORA ALTA</v>
          </cell>
        </row>
        <row r="37">
          <cell r="H37" t="str">
            <v xml:space="preserve"> CENTRO CRECER BALCANES</v>
          </cell>
        </row>
        <row r="38">
          <cell r="H38" t="str">
            <v xml:space="preserve"> CENTRO CRECER BOSA</v>
          </cell>
        </row>
        <row r="39">
          <cell r="H39" t="str">
            <v xml:space="preserve"> CENTRO CRECER ENGATIVA</v>
          </cell>
        </row>
        <row r="40">
          <cell r="H40" t="str">
            <v xml:space="preserve"> CENTRO CRECER FONTIBON</v>
          </cell>
        </row>
        <row r="41">
          <cell r="H41" t="str">
            <v xml:space="preserve"> CENTRO CRECER KENNEDY</v>
          </cell>
        </row>
        <row r="42">
          <cell r="H42" t="str">
            <v xml:space="preserve"> CENTRO CRECER LA GAITANA</v>
          </cell>
        </row>
        <row r="43">
          <cell r="H43" t="str">
            <v xml:space="preserve"> CENTRO CRECER LA PAZ</v>
          </cell>
        </row>
        <row r="44">
          <cell r="H44" t="str">
            <v xml:space="preserve"> CENTRO CRECER LA VICTORIA</v>
          </cell>
        </row>
        <row r="45">
          <cell r="H45" t="str">
            <v xml:space="preserve"> CENTRO CRECER LOURDES</v>
          </cell>
        </row>
        <row r="46">
          <cell r="H46" t="str">
            <v xml:space="preserve">CENTRO CRECER MARTIRES </v>
          </cell>
        </row>
        <row r="47">
          <cell r="H47" t="str">
            <v xml:space="preserve"> CENTRO CRECER RAFAEL URIBE URIBE</v>
          </cell>
        </row>
        <row r="48">
          <cell r="H48" t="str">
            <v xml:space="preserve"> CENTRO CRECER RINCON</v>
          </cell>
        </row>
        <row r="49">
          <cell r="H49" t="str">
            <v xml:space="preserve"> CENTRO CRECER TEJARES</v>
          </cell>
        </row>
        <row r="50">
          <cell r="H50" t="str">
            <v xml:space="preserve"> CENTRO CRECER USAQUEN</v>
          </cell>
        </row>
        <row r="51">
          <cell r="H51" t="str">
            <v xml:space="preserve"> CENTRO CRECER VISTA HERMOSA</v>
          </cell>
        </row>
        <row r="52">
          <cell r="D52" t="str">
            <v>NO</v>
          </cell>
          <cell r="F52" t="str">
            <v>NINGUNO</v>
          </cell>
          <cell r="H52" t="str">
            <v xml:space="preserve"> CENTRO PROTEGER RENACER</v>
          </cell>
        </row>
        <row r="53">
          <cell r="D53" t="str">
            <v>SI - AUDITIVA</v>
          </cell>
          <cell r="F53" t="str">
            <v>INDÍGENA</v>
          </cell>
          <cell r="H53" t="str">
            <v xml:space="preserve"> SUB LOCAL ANTONIO NARIÑO - PUENTE ARANDA</v>
          </cell>
        </row>
        <row r="54">
          <cell r="D54" t="str">
            <v>SI - FÍSICA</v>
          </cell>
          <cell r="F54" t="str">
            <v>AFRODESCENDIENTE</v>
          </cell>
          <cell r="H54" t="str">
            <v xml:space="preserve"> SUB LOCAL BARRIOS UNIDOS - TEUSAQUILLO</v>
          </cell>
        </row>
        <row r="55">
          <cell r="D55" t="str">
            <v>SI - PSICOSOCIAL</v>
          </cell>
          <cell r="F55" t="str">
            <v>RAIZAL</v>
          </cell>
          <cell r="H55" t="str">
            <v xml:space="preserve"> SUB LOCAL BOSA</v>
          </cell>
        </row>
        <row r="56">
          <cell r="D56" t="str">
            <v>SI - VISUAL</v>
          </cell>
          <cell r="F56" t="str">
            <v>ROM</v>
          </cell>
          <cell r="H56" t="str">
            <v xml:space="preserve"> SUB LOCAL CHAPINERO</v>
          </cell>
        </row>
        <row r="57">
          <cell r="H57" t="str">
            <v xml:space="preserve"> SUB LOCAL CIUDAD BOLIVAR</v>
          </cell>
        </row>
        <row r="58">
          <cell r="H58" t="str">
            <v xml:space="preserve"> SUB LOCAL ENGATIVA</v>
          </cell>
        </row>
        <row r="59">
          <cell r="H59" t="str">
            <v xml:space="preserve"> SUB LOCAL FONTIBON</v>
          </cell>
        </row>
        <row r="60">
          <cell r="H60" t="str">
            <v xml:space="preserve"> SUB LOCAL KENNEDY</v>
          </cell>
        </row>
        <row r="61">
          <cell r="H61" t="str">
            <v xml:space="preserve"> SUB LOCAL LOS MARTIRES</v>
          </cell>
        </row>
        <row r="62">
          <cell r="H62" t="str">
            <v xml:space="preserve"> SUB LOCAL RAFAEL URIBE URIBE</v>
          </cell>
        </row>
        <row r="63">
          <cell r="H63" t="str">
            <v xml:space="preserve"> SUB LOCAL SAN CRISTOBAL</v>
          </cell>
        </row>
        <row r="64">
          <cell r="H64" t="str">
            <v xml:space="preserve"> SUB LOCAL SANTAFE - LA CANDELARIA</v>
          </cell>
        </row>
        <row r="65">
          <cell r="H65" t="str">
            <v xml:space="preserve"> SUB LOCAL SUBA</v>
          </cell>
        </row>
        <row r="66">
          <cell r="H66" t="str">
            <v xml:space="preserve"> SUB LOCAL TUNJUELITO</v>
          </cell>
        </row>
        <row r="67">
          <cell r="H67" t="str">
            <v xml:space="preserve"> SUB LOCAL USAQUEN</v>
          </cell>
        </row>
        <row r="68">
          <cell r="H68" t="str">
            <v xml:space="preserve"> SUB LOCAL USME - SUMAPAZ</v>
          </cell>
        </row>
        <row r="69">
          <cell r="H69" t="str">
            <v>ADMINISTRATIVO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 TERMINACION SERVICIOS "/>
      <sheetName val="AMPLIACION DE COBERTURA "/>
      <sheetName val="CONJUNTAS "/>
      <sheetName val="TRANSVESALES "/>
      <sheetName val="TERRITORIALIZACION "/>
      <sheetName val="CRONOGRAMA "/>
      <sheetName val="TALENTO HUMANO"/>
      <sheetName val="CRITERIOS TERRI"/>
      <sheetName val="Hoja6"/>
      <sheetName val="Listas desplegab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2">
          <cell r="A132" t="str">
            <v xml:space="preserve">Cupos </v>
          </cell>
        </row>
        <row r="133">
          <cell r="A133" t="str">
            <v xml:space="preserve">Personas </v>
          </cell>
        </row>
        <row r="134">
          <cell r="A134" t="str">
            <v xml:space="preserve">Unidades Operativas </v>
          </cell>
        </row>
        <row r="135">
          <cell r="A135" t="str">
            <v xml:space="preserve">Otros </v>
          </cell>
        </row>
      </sheetData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Hoja1"/>
      <sheetName val="2. SEGUIMIENTO METAS PRODUCTO"/>
      <sheetName val="2.1 TERRITORIALIZACIÓN METAS"/>
      <sheetName val="3. INFORMACIÓN POBLACIONAL"/>
      <sheetName val="3.1 TERRITORIALIZACIÓN POBLAC"/>
      <sheetName val="4. METAS RESULTADO PDD"/>
      <sheetName val="Listas desplegables"/>
      <sheetName val="GLOSARIO"/>
      <sheetName val="ACTIVIDADES - TAREAS VIG"/>
      <sheetName val="Cronograma Mensual"/>
    </sheetNames>
    <sheetDataSet>
      <sheetData sheetId="0">
        <row r="1">
          <cell r="A1" t="str">
            <v>PROYECTOS</v>
          </cell>
        </row>
      </sheetData>
      <sheetData sheetId="1"/>
      <sheetData sheetId="2">
        <row r="1">
          <cell r="A1" t="str">
            <v>PROYECTOS</v>
          </cell>
        </row>
      </sheetData>
      <sheetData sheetId="3">
        <row r="1">
          <cell r="A1" t="str">
            <v>PROYECTOS</v>
          </cell>
        </row>
        <row r="2">
          <cell r="A2" t="str">
            <v xml:space="preserve">Prevención y atención integral de la paternidad y la maternidad temprana </v>
          </cell>
          <cell r="M2">
            <v>1</v>
          </cell>
        </row>
        <row r="3">
          <cell r="A3" t="str">
            <v xml:space="preserve">Prevención y atención integral de la paternidad y la maternidad temprana </v>
          </cell>
          <cell r="M3">
            <v>1</v>
          </cell>
        </row>
        <row r="4">
          <cell r="A4" t="str">
            <v xml:space="preserve">Prevención y atención integral de la paternidad y la maternidad temprana </v>
          </cell>
          <cell r="M4">
            <v>1</v>
          </cell>
        </row>
        <row r="5">
          <cell r="A5" t="str">
            <v xml:space="preserve">Prevención y atención integral de la paternidad y la maternidad temprana </v>
          </cell>
          <cell r="M5">
            <v>1</v>
          </cell>
        </row>
        <row r="6">
          <cell r="A6" t="str">
            <v xml:space="preserve">Prevención y atención integral de la paternidad y la maternidad temprana </v>
          </cell>
          <cell r="M6">
            <v>1</v>
          </cell>
        </row>
        <row r="7">
          <cell r="A7" t="str">
            <v xml:space="preserve">Prevención y atención integral de la paternidad y la maternidad temprana </v>
          </cell>
          <cell r="M7">
            <v>1</v>
          </cell>
        </row>
        <row r="8">
          <cell r="A8" t="str">
            <v xml:space="preserve">Prevención y atención integral de la paternidad y la maternidad temprana </v>
          </cell>
          <cell r="M8">
            <v>2</v>
          </cell>
        </row>
        <row r="9">
          <cell r="A9" t="str">
            <v xml:space="preserve">Prevención y atención integral de la paternidad y la maternidad temprana </v>
          </cell>
          <cell r="M9">
            <v>2</v>
          </cell>
        </row>
        <row r="10">
          <cell r="A10" t="str">
            <v xml:space="preserve">Prevención y atención integral de la paternidad y la maternidad temprana </v>
          </cell>
          <cell r="M10">
            <v>2</v>
          </cell>
        </row>
        <row r="11">
          <cell r="A11" t="str">
            <v xml:space="preserve">Prevención y atención integral de la paternidad y la maternidad temprana </v>
          </cell>
          <cell r="M11">
            <v>2</v>
          </cell>
        </row>
        <row r="12">
          <cell r="A12" t="str">
            <v xml:space="preserve">Prevención y atención integral de la paternidad y la maternidad temprana </v>
          </cell>
          <cell r="M12">
            <v>3</v>
          </cell>
        </row>
        <row r="13">
          <cell r="A13" t="str">
            <v xml:space="preserve">Prevención y atención integral de la paternidad y la maternidad temprana </v>
          </cell>
          <cell r="M13">
            <v>3</v>
          </cell>
        </row>
        <row r="14">
          <cell r="A14" t="str">
            <v xml:space="preserve">Prevención y atención integral de la paternidad y la maternidad temprana </v>
          </cell>
          <cell r="M14">
            <v>3</v>
          </cell>
        </row>
        <row r="15">
          <cell r="A15" t="str">
            <v xml:space="preserve">Prevención y atención integral de la paternidad y la maternidad temprana </v>
          </cell>
          <cell r="M15">
            <v>3</v>
          </cell>
        </row>
        <row r="16">
          <cell r="A16" t="str">
            <v xml:space="preserve">Prevención y atención integral de la paternidad y la maternidad temprana </v>
          </cell>
          <cell r="M16">
            <v>3</v>
          </cell>
        </row>
        <row r="17">
          <cell r="A17" t="str">
            <v xml:space="preserve">Prevención y atención integral de la paternidad y la maternidad temprana </v>
          </cell>
          <cell r="M17">
            <v>3</v>
          </cell>
        </row>
        <row r="18">
          <cell r="A18" t="str">
            <v xml:space="preserve">Prevención y atención integral de la paternidad y la maternidad temprana </v>
          </cell>
          <cell r="M18">
            <v>3</v>
          </cell>
        </row>
        <row r="19">
          <cell r="A19" t="str">
            <v xml:space="preserve">Prevención y atención integral de la paternidad y la maternidad temprana </v>
          </cell>
          <cell r="M19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>
        <row r="1">
          <cell r="B1" t="str">
            <v>Eficacia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Eficacia</v>
          </cell>
        </row>
      </sheetData>
      <sheetData sheetId="12">
        <row r="1">
          <cell r="B1" t="str">
            <v>Eficacia</v>
          </cell>
          <cell r="C1" t="str">
            <v xml:space="preserve">1. Formular e implementar políticas poblacionales mediante un enfoque diferencial y de forma articulada, con el fin de aportar al goce efectivo de los derechos de las poblaciones en el territorio. </v>
          </cell>
          <cell r="D1" t="str">
            <v>Mensual</v>
          </cell>
        </row>
        <row r="2">
          <cell r="B2" t="str">
            <v>Eficiencia</v>
          </cell>
          <cell r="C2" t="str">
            <v xml:space="preserve">2. Diseñar e implementar modelos de atención integral de calidad con un enfoque territorial e intergeneracional, para el desarrollo de capacidades que faciliten la inclusión social y  mejoren  la calidad de vida de la población en mayor condición de vulnerabilidad.  </v>
          </cell>
          <cell r="D2" t="str">
            <v>Trimestral</v>
          </cell>
        </row>
        <row r="3">
          <cell r="B3" t="str">
            <v>Efectividad</v>
          </cell>
          <cell r="C3" t="str">
            <v>3. Diseñar e implementar estrategias de prevención de forma coordinada con otros sectores, que permitan reducir los factores sociales generadores de violencia y la vulneración de derechos, promoviendo una cultura de convivencia y reconciliación.</v>
          </cell>
          <cell r="D3" t="str">
            <v>Semestral</v>
          </cell>
        </row>
        <row r="4">
          <cell r="C4" t="str">
            <v>4. Generar información oportuna, veraz y de calidad mediante el desarrollo de un sistema de información y de gestión del conocimiento con el propósito de soportar la toma de decisiones,  realizar  el  seguimiento y la evaluación de la gestión, y la rendición de cuentas institucional.</v>
          </cell>
          <cell r="D4" t="str">
            <v>Anual</v>
          </cell>
        </row>
        <row r="5">
          <cell r="C5" t="str">
            <v>5. Fortalecer la capacidad institucional y el talento humano a través de la optimización de la operación interna, el mejoramiento de los procesos y los procedimientos, y el desarrollo de competencias con el propósito de incrementar la productividad organizacional y  la calidad de los servicios que presta la Secretaría Distrital de Integración Social.</v>
          </cell>
        </row>
      </sheetData>
      <sheetData sheetId="13"/>
    </sheetDataSet>
  </externalBook>
</externalLink>
</file>

<file path=xl/tables/table1.xml><?xml version="1.0" encoding="utf-8"?>
<table xmlns="http://schemas.openxmlformats.org/spreadsheetml/2006/main" id="1" name="MetasProyecto" displayName="MetasProyecto" ref="B5:N102" totalsRowCount="1" headerRowDxfId="28" dataDxfId="27" totalsRowDxfId="26" dataCellStyle="Porcentaje">
  <autoFilter ref="B5:N101"/>
  <sortState ref="B6:N101">
    <sortCondition ref="B5"/>
  </sortState>
  <tableColumns count="13">
    <tableColumn id="2" name="Código proyecto" dataDxfId="25" totalsRowDxfId="24"/>
    <tableColumn id="3" name="Nombre proyecto de inversión" dataDxfId="23" totalsRowDxfId="22"/>
    <tableColumn id="10" name="No Meta proyecto" totalsRowFunction="max" dataDxfId="21" totalsRowDxfId="20"/>
    <tableColumn id="11" name="Descripción meta proyecto de inversión" dataDxfId="19" totalsRowDxfId="18"/>
    <tableColumn id="12" name="Tipo de meta" dataDxfId="17" totalsRowDxfId="16"/>
    <tableColumn id="8" name="Magnitud cuatrienio " dataDxfId="15" totalsRowDxfId="14"/>
    <tableColumn id="16" name="Magnitud programada 2020" dataDxfId="13" totalsRowDxfId="12"/>
    <tableColumn id="6" name="Magntiud ejecutada diciembre 2020" dataDxfId="11" totalsRowDxfId="10" dataCellStyle="Porcentaje"/>
    <tableColumn id="1" name="Porcentaje  de ejecución vigencia 2020" dataDxfId="9" totalsRowDxfId="8" dataCellStyle="Porcentaje">
      <calculatedColumnFormula>+#REF!/MetasProyecto[[#This Row],[Magnitud programada 2020]]</calculatedColumnFormula>
    </tableColumn>
    <tableColumn id="5" name="Magnitud programada 2021" dataDxfId="7" totalsRowDxfId="6"/>
    <tableColumn id="13" name="Magnitud ejecutada Marzo   2021" dataDxfId="5" totalsRowDxfId="4"/>
    <tableColumn id="9" name="Porcentaje  de ejecución vigencia " dataDxfId="3" totalsRowDxfId="2">
      <calculatedColumnFormula>+MetasProyecto[[#This Row],[Magnitud ejecutada Marzo   2021]]/MetasProyecto[[#This Row],[Magnitud programada 2021]]</calculatedColumnFormula>
    </tableColumn>
    <tableColumn id="7" name="% CUMPLIMIENTO CUATRIENIO " dataDxfId="1" totalsRowDxfId="0" dataCellStyle="Porcentaje">
      <calculatedColumnFormula>+MetasProyecto[[#This Row],[Magntiud ejecutada diciembre 2020]]/MetasProyecto[[#This Row],[Magnitud cuatrienio 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3"/>
  <sheetViews>
    <sheetView tabSelected="1" workbookViewId="0">
      <pane ySplit="4" topLeftCell="A5" activePane="bottomLeft" state="frozen"/>
      <selection activeCell="B1" sqref="B1"/>
      <selection pane="bottomLeft" activeCell="O3" sqref="O3"/>
    </sheetView>
  </sheetViews>
  <sheetFormatPr baseColWidth="10" defaultColWidth="11.5546875" defaultRowHeight="12.75" x14ac:dyDescent="0.2"/>
  <cols>
    <col min="1" max="1" width="11.5546875" style="1"/>
    <col min="2" max="2" width="12" style="1" customWidth="1"/>
    <col min="3" max="3" width="24" style="123" customWidth="1"/>
    <col min="4" max="4" width="7.33203125" style="1" customWidth="1"/>
    <col min="5" max="5" width="27.5546875" style="1" customWidth="1"/>
    <col min="6" max="6" width="12" style="124" customWidth="1"/>
    <col min="7" max="7" width="12" style="120" customWidth="1"/>
    <col min="8" max="9" width="10.77734375" style="120" hidden="1" customWidth="1"/>
    <col min="10" max="10" width="12.44140625" style="1" hidden="1" customWidth="1"/>
    <col min="11" max="11" width="12.77734375" style="1" customWidth="1"/>
    <col min="12" max="12" width="14" style="1" customWidth="1"/>
    <col min="13" max="13" width="15.109375" style="1" customWidth="1"/>
    <col min="14" max="14" width="20.33203125" style="1" customWidth="1"/>
    <col min="15" max="16384" width="11.5546875" style="1"/>
  </cols>
  <sheetData>
    <row r="1" spans="1:14" ht="25.5" x14ac:dyDescent="0.2">
      <c r="C1" s="128" t="s">
        <v>0</v>
      </c>
      <c r="D1" s="128"/>
      <c r="E1" s="128"/>
      <c r="F1" s="128"/>
      <c r="G1" s="128"/>
      <c r="H1" s="128"/>
      <c r="I1" s="128"/>
      <c r="J1" s="128"/>
      <c r="K1" s="128"/>
      <c r="L1" s="2"/>
      <c r="M1" s="2"/>
      <c r="N1" s="2"/>
    </row>
    <row r="2" spans="1:14" ht="30" customHeight="1" x14ac:dyDescent="0.2"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3"/>
      <c r="M2" s="3"/>
      <c r="N2" s="3"/>
    </row>
    <row r="3" spans="1:14" ht="30" customHeight="1" x14ac:dyDescent="0.2"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</row>
    <row r="4" spans="1:14" ht="17.25" customHeight="1" x14ac:dyDescent="0.2">
      <c r="A4" s="5"/>
      <c r="B4" s="5"/>
      <c r="C4" s="5"/>
      <c r="D4" s="5"/>
      <c r="E4" s="5"/>
      <c r="F4" s="5"/>
      <c r="G4" s="5"/>
      <c r="H4" s="129">
        <v>2020</v>
      </c>
      <c r="I4" s="129"/>
      <c r="J4" s="129"/>
      <c r="K4" s="6">
        <v>2021</v>
      </c>
      <c r="L4" s="6"/>
      <c r="M4" s="6"/>
      <c r="N4" s="7"/>
    </row>
    <row r="5" spans="1:14" s="17" customFormat="1" ht="55.5" customHeight="1" x14ac:dyDescent="0.2">
      <c r="A5" s="8" t="s">
        <v>2</v>
      </c>
      <c r="B5" s="9" t="s">
        <v>3</v>
      </c>
      <c r="C5" s="10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11" t="s">
        <v>9</v>
      </c>
      <c r="I5" s="12" t="s">
        <v>10</v>
      </c>
      <c r="J5" s="13" t="s">
        <v>11</v>
      </c>
      <c r="K5" s="14" t="s">
        <v>12</v>
      </c>
      <c r="L5" s="12" t="s">
        <v>13</v>
      </c>
      <c r="M5" s="15" t="s">
        <v>14</v>
      </c>
      <c r="N5" s="16" t="s">
        <v>15</v>
      </c>
    </row>
    <row r="6" spans="1:14" s="29" customFormat="1" ht="57" customHeight="1" x14ac:dyDescent="0.3">
      <c r="A6" s="18" t="s">
        <v>16</v>
      </c>
      <c r="B6" s="19">
        <v>7564</v>
      </c>
      <c r="C6" s="20" t="s">
        <v>17</v>
      </c>
      <c r="D6" s="19">
        <v>1</v>
      </c>
      <c r="E6" s="21" t="s">
        <v>18</v>
      </c>
      <c r="F6" s="19" t="s">
        <v>19</v>
      </c>
      <c r="G6" s="19">
        <v>1</v>
      </c>
      <c r="H6" s="22">
        <v>0.05</v>
      </c>
      <c r="I6" s="23">
        <v>0.04</v>
      </c>
      <c r="J6" s="24">
        <f>+MetasProyecto[[#This Row],[Magntiud ejecutada diciembre 2020]]/MetasProyecto[[#This Row],[Magnitud programada 2020]]</f>
        <v>0.79999999999999993</v>
      </c>
      <c r="K6" s="25">
        <v>0.1</v>
      </c>
      <c r="L6" s="26">
        <v>0.05</v>
      </c>
      <c r="M6" s="27">
        <f>+MetasProyecto[[#This Row],[Magnitud ejecutada Marzo   2021]]/MetasProyecto[[#This Row],[Magnitud programada 2021]]</f>
        <v>0.5</v>
      </c>
      <c r="N6" s="28">
        <f>+MetasProyecto[[#This Row],[Magntiud ejecutada diciembre 2020]]/MetasProyecto[[#This Row],[Magnitud cuatrienio ]]</f>
        <v>0.04</v>
      </c>
    </row>
    <row r="7" spans="1:14" s="29" customFormat="1" ht="52.5" customHeight="1" x14ac:dyDescent="0.3">
      <c r="A7" s="18" t="s">
        <v>16</v>
      </c>
      <c r="B7" s="19">
        <v>7564</v>
      </c>
      <c r="C7" s="20" t="s">
        <v>17</v>
      </c>
      <c r="D7" s="19">
        <v>2</v>
      </c>
      <c r="E7" s="21" t="s">
        <v>20</v>
      </c>
      <c r="F7" s="19" t="s">
        <v>19</v>
      </c>
      <c r="G7" s="30">
        <v>1</v>
      </c>
      <c r="H7" s="31">
        <v>0.71</v>
      </c>
      <c r="I7" s="32">
        <v>0.61</v>
      </c>
      <c r="J7" s="24">
        <f>+MetasProyecto[[#This Row],[Magntiud ejecutada diciembre 2020]]/MetasProyecto[[#This Row],[Magnitud programada 2020]]</f>
        <v>0.85915492957746487</v>
      </c>
      <c r="K7" s="31">
        <v>0.85</v>
      </c>
      <c r="L7" s="33">
        <v>0.69</v>
      </c>
      <c r="M7" s="34">
        <f>+MetasProyecto[[#This Row],[Magnitud ejecutada Marzo   2021]]/MetasProyecto[[#This Row],[Magnitud programada 2021]]</f>
        <v>0.81176470588235294</v>
      </c>
      <c r="N7" s="28">
        <f>+MetasProyecto[[#This Row],[Magntiud ejecutada diciembre 2020]]/MetasProyecto[[#This Row],[Magnitud cuatrienio ]]</f>
        <v>0.61</v>
      </c>
    </row>
    <row r="8" spans="1:14" s="29" customFormat="1" ht="38.25" x14ac:dyDescent="0.3">
      <c r="A8" s="18" t="s">
        <v>16</v>
      </c>
      <c r="B8" s="19">
        <v>7565</v>
      </c>
      <c r="C8" s="20" t="s">
        <v>21</v>
      </c>
      <c r="D8" s="19">
        <v>1</v>
      </c>
      <c r="E8" s="35" t="s">
        <v>22</v>
      </c>
      <c r="F8" s="19" t="s">
        <v>23</v>
      </c>
      <c r="G8" s="19">
        <v>3</v>
      </c>
      <c r="H8" s="36">
        <v>1</v>
      </c>
      <c r="I8" s="37">
        <v>0</v>
      </c>
      <c r="J8" s="24">
        <f>+MetasProyecto[[#This Row],[Magntiud ejecutada diciembre 2020]]/MetasProyecto[[#This Row],[Magnitud programada 2020]]</f>
        <v>0</v>
      </c>
      <c r="K8" s="36">
        <v>3</v>
      </c>
      <c r="L8" s="38">
        <v>1</v>
      </c>
      <c r="M8" s="27">
        <f>+MetasProyecto[[#This Row],[Magnitud ejecutada Marzo   2021]]/MetasProyecto[[#This Row],[Magnitud programada 2021]]</f>
        <v>0.33333333333333331</v>
      </c>
      <c r="N8" s="28">
        <f>+MetasProyecto[[#This Row],[Magntiud ejecutada diciembre 2020]]/MetasProyecto[[#This Row],[Magnitud cuatrienio ]]</f>
        <v>0</v>
      </c>
    </row>
    <row r="9" spans="1:14" s="29" customFormat="1" ht="38.25" x14ac:dyDescent="0.3">
      <c r="A9" s="18" t="s">
        <v>16</v>
      </c>
      <c r="B9" s="19">
        <v>7565</v>
      </c>
      <c r="C9" s="20" t="s">
        <v>21</v>
      </c>
      <c r="D9" s="19">
        <v>3</v>
      </c>
      <c r="E9" s="35" t="s">
        <v>25</v>
      </c>
      <c r="F9" s="19" t="s">
        <v>23</v>
      </c>
      <c r="G9" s="19">
        <v>6</v>
      </c>
      <c r="H9" s="36">
        <v>5</v>
      </c>
      <c r="I9" s="37">
        <v>5</v>
      </c>
      <c r="J9" s="24">
        <f>+MetasProyecto[[#This Row],[Magntiud ejecutada diciembre 2020]]/MetasProyecto[[#This Row],[Magnitud programada 2020]]</f>
        <v>1</v>
      </c>
      <c r="K9" s="36">
        <v>1</v>
      </c>
      <c r="L9" s="38">
        <v>1</v>
      </c>
      <c r="M9" s="27">
        <f>+MetasProyecto[[#This Row],[Magnitud ejecutada Marzo   2021]]/MetasProyecto[[#This Row],[Magnitud programada 2021]]</f>
        <v>1</v>
      </c>
      <c r="N9" s="28">
        <f>+MetasProyecto[[#This Row],[Magntiud ejecutada diciembre 2020]]/MetasProyecto[[#This Row],[Magnitud cuatrienio ]]</f>
        <v>0.83333333333333337</v>
      </c>
    </row>
    <row r="10" spans="1:14" s="29" customFormat="1" ht="63.75" x14ac:dyDescent="0.3">
      <c r="A10" s="42" t="s">
        <v>16</v>
      </c>
      <c r="B10" s="19">
        <v>7565</v>
      </c>
      <c r="C10" s="21" t="s">
        <v>21</v>
      </c>
      <c r="D10" s="19">
        <v>6</v>
      </c>
      <c r="E10" s="21" t="s">
        <v>27</v>
      </c>
      <c r="F10" s="19" t="s">
        <v>24</v>
      </c>
      <c r="G10" s="30">
        <v>1</v>
      </c>
      <c r="H10" s="39"/>
      <c r="I10" s="37"/>
      <c r="J10" s="40" t="e">
        <f>+#REF!/MetasProyecto[[#This Row],[Magnitud programada 2020]]</f>
        <v>#REF!</v>
      </c>
      <c r="K10" s="43">
        <v>0.35</v>
      </c>
      <c r="L10" s="38">
        <v>0</v>
      </c>
      <c r="M10" s="41" t="s">
        <v>28</v>
      </c>
      <c r="N10" s="27">
        <f>+MetasProyecto[[#This Row],[Magntiud ejecutada diciembre 2020]]/MetasProyecto[[#This Row],[Magnitud cuatrienio ]]</f>
        <v>0</v>
      </c>
    </row>
    <row r="11" spans="1:14" s="29" customFormat="1" ht="38.25" x14ac:dyDescent="0.3">
      <c r="A11" s="42" t="s">
        <v>16</v>
      </c>
      <c r="B11" s="19">
        <v>7565</v>
      </c>
      <c r="C11" s="20" t="s">
        <v>21</v>
      </c>
      <c r="D11" s="19">
        <v>7</v>
      </c>
      <c r="E11" s="21" t="s">
        <v>29</v>
      </c>
      <c r="F11" s="19" t="s">
        <v>30</v>
      </c>
      <c r="G11" s="30">
        <v>0.6</v>
      </c>
      <c r="H11" s="31">
        <v>0.6</v>
      </c>
      <c r="I11" s="40">
        <v>0.60440000000000005</v>
      </c>
      <c r="J11" s="24">
        <f>+MetasProyecto[[#This Row],[Magntiud ejecutada diciembre 2020]]/MetasProyecto[[#This Row],[Magnitud programada 2020]]</f>
        <v>1.0073333333333334</v>
      </c>
      <c r="K11" s="33">
        <v>0.6</v>
      </c>
      <c r="L11" s="44">
        <v>0.30919999999999997</v>
      </c>
      <c r="M11" s="27">
        <f>+MetasProyecto[[#This Row],[Magnitud ejecutada Marzo   2021]]/MetasProyecto[[#This Row],[Magnitud programada 2021]]</f>
        <v>0.51533333333333331</v>
      </c>
      <c r="N11" s="28">
        <f>+MetasProyecto[[#This Row],[Magntiud ejecutada diciembre 2020]]/MetasProyecto[[#This Row],[Magnitud cuatrienio ]]</f>
        <v>1.0073333333333334</v>
      </c>
    </row>
    <row r="12" spans="1:14" s="29" customFormat="1" ht="38.25" x14ac:dyDescent="0.3">
      <c r="A12" s="42" t="s">
        <v>16</v>
      </c>
      <c r="B12" s="19">
        <v>7565</v>
      </c>
      <c r="C12" s="20" t="s">
        <v>21</v>
      </c>
      <c r="D12" s="19">
        <v>8</v>
      </c>
      <c r="E12" s="21" t="s">
        <v>31</v>
      </c>
      <c r="F12" s="19" t="s">
        <v>26</v>
      </c>
      <c r="G12" s="30">
        <v>1</v>
      </c>
      <c r="H12" s="31">
        <v>0.1</v>
      </c>
      <c r="I12" s="32">
        <v>0.09</v>
      </c>
      <c r="J12" s="24">
        <f>+MetasProyecto[[#This Row],[Magntiud ejecutada diciembre 2020]]/MetasProyecto[[#This Row],[Magnitud programada 2020]]</f>
        <v>0.89999999999999991</v>
      </c>
      <c r="K12" s="33">
        <v>0.26</v>
      </c>
      <c r="L12" s="45">
        <v>4.2000000000000003E-2</v>
      </c>
      <c r="M12" s="27">
        <f>+MetasProyecto[[#This Row],[Magnitud ejecutada Marzo   2021]]/MetasProyecto[[#This Row],[Magnitud programada 2021]]</f>
        <v>0.16153846153846155</v>
      </c>
      <c r="N12" s="28">
        <f>+MetasProyecto[[#This Row],[Magntiud ejecutada diciembre 2020]]/MetasProyecto[[#This Row],[Magnitud cuatrienio ]]</f>
        <v>0.09</v>
      </c>
    </row>
    <row r="13" spans="1:14" s="29" customFormat="1" ht="76.5" x14ac:dyDescent="0.3">
      <c r="A13" s="18" t="s">
        <v>32</v>
      </c>
      <c r="B13" s="19">
        <v>7565</v>
      </c>
      <c r="C13" s="20" t="s">
        <v>21</v>
      </c>
      <c r="D13" s="19">
        <v>9</v>
      </c>
      <c r="E13" s="21" t="s">
        <v>33</v>
      </c>
      <c r="F13" s="19" t="s">
        <v>26</v>
      </c>
      <c r="G13" s="19">
        <v>10</v>
      </c>
      <c r="H13" s="36">
        <v>2</v>
      </c>
      <c r="I13" s="23">
        <v>2</v>
      </c>
      <c r="J13" s="24">
        <f>+MetasProyecto[[#This Row],[Magntiud ejecutada diciembre 2020]]/MetasProyecto[[#This Row],[Magnitud programada 2020]]</f>
        <v>1</v>
      </c>
      <c r="K13" s="36">
        <v>2</v>
      </c>
      <c r="L13" s="38">
        <v>0</v>
      </c>
      <c r="M13" s="27">
        <f>+MetasProyecto[[#This Row],[Magnitud ejecutada Marzo   2021]]/MetasProyecto[[#This Row],[Magnitud programada 2021]]</f>
        <v>0</v>
      </c>
      <c r="N13" s="28">
        <f>+MetasProyecto[[#This Row],[Magntiud ejecutada diciembre 2020]]/MetasProyecto[[#This Row],[Magnitud cuatrienio ]]</f>
        <v>0.2</v>
      </c>
    </row>
    <row r="14" spans="1:14" s="29" customFormat="1" ht="76.5" x14ac:dyDescent="0.3">
      <c r="A14" s="18" t="s">
        <v>32</v>
      </c>
      <c r="B14" s="19">
        <v>7565</v>
      </c>
      <c r="C14" s="20" t="s">
        <v>21</v>
      </c>
      <c r="D14" s="19">
        <v>11</v>
      </c>
      <c r="E14" s="21" t="s">
        <v>34</v>
      </c>
      <c r="F14" s="19" t="s">
        <v>23</v>
      </c>
      <c r="G14" s="30">
        <v>1</v>
      </c>
      <c r="H14" s="31">
        <v>0.1</v>
      </c>
      <c r="I14" s="32">
        <v>0.1</v>
      </c>
      <c r="J14" s="46">
        <f>+MetasProyecto[[#This Row],[Magntiud ejecutada diciembre 2020]]/MetasProyecto[[#This Row],[Magnitud programada 2020]]</f>
        <v>1</v>
      </c>
      <c r="K14" s="31">
        <v>0.4</v>
      </c>
      <c r="L14" s="33">
        <v>0</v>
      </c>
      <c r="M14" s="27">
        <f>+MetasProyecto[[#This Row],[Magnitud ejecutada Marzo   2021]]/MetasProyecto[[#This Row],[Magnitud programada 2021]]</f>
        <v>0</v>
      </c>
      <c r="N14" s="28">
        <f>+MetasProyecto[[#This Row],[Magntiud ejecutada diciembre 2020]]/MetasProyecto[[#This Row],[Magnitud cuatrienio ]]</f>
        <v>0.1</v>
      </c>
    </row>
    <row r="15" spans="1:14" s="29" customFormat="1" ht="76.5" x14ac:dyDescent="0.3">
      <c r="A15" s="18" t="s">
        <v>32</v>
      </c>
      <c r="B15" s="19">
        <v>7565</v>
      </c>
      <c r="C15" s="20" t="s">
        <v>21</v>
      </c>
      <c r="D15" s="19">
        <v>12</v>
      </c>
      <c r="E15" s="21" t="s">
        <v>35</v>
      </c>
      <c r="F15" s="19" t="s">
        <v>23</v>
      </c>
      <c r="G15" s="30">
        <v>1</v>
      </c>
      <c r="H15" s="31">
        <v>0.02</v>
      </c>
      <c r="I15" s="32">
        <v>0.01</v>
      </c>
      <c r="J15" s="24">
        <f>+MetasProyecto[[#This Row],[Magntiud ejecutada diciembre 2020]]/MetasProyecto[[#This Row],[Magnitud programada 2020]]</f>
        <v>0.5</v>
      </c>
      <c r="K15" s="31">
        <v>0.99</v>
      </c>
      <c r="L15" s="33">
        <v>0</v>
      </c>
      <c r="M15" s="27">
        <f>+MetasProyecto[[#This Row],[Magnitud ejecutada Marzo   2021]]/MetasProyecto[[#This Row],[Magnitud programada 2021]]</f>
        <v>0</v>
      </c>
      <c r="N15" s="28">
        <f>+MetasProyecto[[#This Row],[Magntiud ejecutada diciembre 2020]]/MetasProyecto[[#This Row],[Magnitud cuatrienio ]]</f>
        <v>0.01</v>
      </c>
    </row>
    <row r="16" spans="1:14" s="29" customFormat="1" ht="76.5" x14ac:dyDescent="0.3">
      <c r="A16" s="18" t="s">
        <v>32</v>
      </c>
      <c r="B16" s="19">
        <v>7730</v>
      </c>
      <c r="C16" s="20" t="s">
        <v>36</v>
      </c>
      <c r="D16" s="19">
        <v>1</v>
      </c>
      <c r="E16" s="21" t="s">
        <v>37</v>
      </c>
      <c r="F16" s="19" t="s">
        <v>23</v>
      </c>
      <c r="G16" s="19">
        <v>1</v>
      </c>
      <c r="H16" s="25">
        <v>0.2</v>
      </c>
      <c r="I16" s="23">
        <v>0.2</v>
      </c>
      <c r="J16" s="47">
        <f>+MetasProyecto[[#This Row],[Magntiud ejecutada diciembre 2020]]/MetasProyecto[[#This Row],[Magnitud programada 2020]]</f>
        <v>1</v>
      </c>
      <c r="K16" s="25">
        <v>0.2</v>
      </c>
      <c r="L16" s="26">
        <v>8.0500000000000002E-2</v>
      </c>
      <c r="M16" s="27">
        <f>+MetasProyecto[[#This Row],[Magnitud ejecutada Marzo   2021]]/MetasProyecto[[#This Row],[Magnitud programada 2021]]</f>
        <v>0.40249999999999997</v>
      </c>
      <c r="N16" s="27">
        <f>+MetasProyecto[[#This Row],[Magntiud ejecutada diciembre 2020]]/MetasProyecto[[#This Row],[Magnitud cuatrienio ]]</f>
        <v>0.2</v>
      </c>
    </row>
    <row r="17" spans="1:14" s="29" customFormat="1" ht="76.5" x14ac:dyDescent="0.3">
      <c r="A17" s="18" t="s">
        <v>32</v>
      </c>
      <c r="B17" s="19">
        <v>7730</v>
      </c>
      <c r="C17" s="20" t="s">
        <v>36</v>
      </c>
      <c r="D17" s="19">
        <v>2</v>
      </c>
      <c r="E17" s="21" t="s">
        <v>38</v>
      </c>
      <c r="F17" s="19" t="s">
        <v>23</v>
      </c>
      <c r="G17" s="19">
        <v>16</v>
      </c>
      <c r="H17" s="48">
        <v>0</v>
      </c>
      <c r="I17" s="23">
        <v>0</v>
      </c>
      <c r="J17" s="49" t="e">
        <f>+#REF!/MetasProyecto[[#This Row],[Magnitud programada 2020]]</f>
        <v>#REF!</v>
      </c>
      <c r="K17" s="25">
        <v>8</v>
      </c>
      <c r="L17" s="26">
        <v>0</v>
      </c>
      <c r="M17" s="50">
        <f>+MetasProyecto[[#This Row],[Magnitud ejecutada Marzo   2021]]/MetasProyecto[[#This Row],[Magnitud programada 2021]]</f>
        <v>0</v>
      </c>
      <c r="N17" s="27">
        <f>+MetasProyecto[[#This Row],[Magntiud ejecutada diciembre 2020]]/MetasProyecto[[#This Row],[Magnitud cuatrienio ]]</f>
        <v>0</v>
      </c>
    </row>
    <row r="18" spans="1:14" s="29" customFormat="1" ht="51" customHeight="1" x14ac:dyDescent="0.3">
      <c r="A18" s="18" t="s">
        <v>39</v>
      </c>
      <c r="B18" s="19">
        <v>7730</v>
      </c>
      <c r="C18" s="20" t="s">
        <v>36</v>
      </c>
      <c r="D18" s="19">
        <v>3</v>
      </c>
      <c r="E18" s="21" t="s">
        <v>40</v>
      </c>
      <c r="F18" s="19" t="s">
        <v>23</v>
      </c>
      <c r="G18" s="19">
        <v>51369</v>
      </c>
      <c r="H18" s="22">
        <v>6422</v>
      </c>
      <c r="I18" s="37">
        <v>5348</v>
      </c>
      <c r="J18" s="51">
        <f>+MetasProyecto[[#This Row],[Magntiud ejecutada diciembre 2020]]/MetasProyecto[[#This Row],[Magnitud programada 2020]]</f>
        <v>0.83276237932108377</v>
      </c>
      <c r="K18" s="22">
        <v>13111</v>
      </c>
      <c r="L18" s="52">
        <v>3020</v>
      </c>
      <c r="M18" s="27">
        <f>+MetasProyecto[[#This Row],[Magnitud ejecutada Marzo   2021]]/MetasProyecto[[#This Row],[Magnitud programada 2021]]</f>
        <v>0.23034093509267028</v>
      </c>
      <c r="N18" s="27">
        <f>+MetasProyecto[[#This Row],[Magntiud ejecutada diciembre 2020]]/MetasProyecto[[#This Row],[Magnitud cuatrienio ]]</f>
        <v>0.10410948237263719</v>
      </c>
    </row>
    <row r="19" spans="1:14" s="29" customFormat="1" ht="51" x14ac:dyDescent="0.3">
      <c r="A19" s="18" t="s">
        <v>39</v>
      </c>
      <c r="B19" s="53">
        <v>7733</v>
      </c>
      <c r="C19" s="20" t="s">
        <v>41</v>
      </c>
      <c r="D19" s="53">
        <v>1</v>
      </c>
      <c r="E19" s="20" t="s">
        <v>42</v>
      </c>
      <c r="F19" s="53" t="s">
        <v>19</v>
      </c>
      <c r="G19" s="54">
        <v>0.43</v>
      </c>
      <c r="H19" s="55">
        <v>7.0000000000000007E-2</v>
      </c>
      <c r="I19" s="56">
        <v>7.0000000000000007E-2</v>
      </c>
      <c r="J19" s="51">
        <f>+MetasProyecto[[#This Row],[Magntiud ejecutada diciembre 2020]]/MetasProyecto[[#This Row],[Magnitud programada 2020]]</f>
        <v>1</v>
      </c>
      <c r="K19" s="55">
        <v>0.16</v>
      </c>
      <c r="L19" s="57">
        <v>8.77E-2</v>
      </c>
      <c r="M19" s="58">
        <f>+MetasProyecto[[#This Row],[Magnitud ejecutada Marzo   2021]]/MetasProyecto[[#This Row],[Magnitud programada 2021]]</f>
        <v>0.54812499999999997</v>
      </c>
      <c r="N19" s="27">
        <f>+MetasProyecto[[#This Row],[Magntiud ejecutada diciembre 2020]]/MetasProyecto[[#This Row],[Magnitud cuatrienio ]]</f>
        <v>0.16279069767441862</v>
      </c>
    </row>
    <row r="20" spans="1:14" s="29" customFormat="1" ht="38.25" customHeight="1" x14ac:dyDescent="0.3">
      <c r="A20" s="18" t="s">
        <v>39</v>
      </c>
      <c r="B20" s="53">
        <v>7733</v>
      </c>
      <c r="C20" s="20" t="s">
        <v>41</v>
      </c>
      <c r="D20" s="53">
        <v>2</v>
      </c>
      <c r="E20" s="20" t="s">
        <v>43</v>
      </c>
      <c r="F20" s="53" t="s">
        <v>44</v>
      </c>
      <c r="G20" s="59">
        <v>1</v>
      </c>
      <c r="H20" s="55">
        <v>1</v>
      </c>
      <c r="I20" s="56">
        <v>1</v>
      </c>
      <c r="J20" s="51">
        <f>+MetasProyecto[[#This Row],[Magntiud ejecutada diciembre 2020]]/MetasProyecto[[#This Row],[Magnitud programada 2020]]</f>
        <v>1</v>
      </c>
      <c r="K20" s="55">
        <v>1</v>
      </c>
      <c r="L20" s="60">
        <v>1</v>
      </c>
      <c r="M20" s="61">
        <f>+MetasProyecto[[#This Row],[Magnitud ejecutada Marzo   2021]]/MetasProyecto[[#This Row],[Magnitud programada 2021]]</f>
        <v>1</v>
      </c>
      <c r="N20" s="27">
        <f>+MetasProyecto[[#This Row],[Magntiud ejecutada diciembre 2020]]/MetasProyecto[[#This Row],[Magnitud cuatrienio ]]</f>
        <v>1</v>
      </c>
    </row>
    <row r="21" spans="1:14" s="29" customFormat="1" ht="38.25" x14ac:dyDescent="0.3">
      <c r="A21" s="18" t="s">
        <v>39</v>
      </c>
      <c r="B21" s="53">
        <v>7733</v>
      </c>
      <c r="C21" s="20" t="s">
        <v>41</v>
      </c>
      <c r="D21" s="53">
        <v>3</v>
      </c>
      <c r="E21" s="20" t="s">
        <v>45</v>
      </c>
      <c r="F21" s="53" t="s">
        <v>44</v>
      </c>
      <c r="G21" s="59">
        <v>1</v>
      </c>
      <c r="H21" s="55">
        <v>1</v>
      </c>
      <c r="I21" s="56">
        <v>1</v>
      </c>
      <c r="J21" s="51">
        <f>+MetasProyecto[[#This Row],[Magntiud ejecutada diciembre 2020]]/MetasProyecto[[#This Row],[Magnitud programada 2020]]</f>
        <v>1</v>
      </c>
      <c r="K21" s="55">
        <v>1</v>
      </c>
      <c r="L21" s="60">
        <v>0.13300000000000001</v>
      </c>
      <c r="M21" s="61">
        <f>+MetasProyecto[[#This Row],[Magnitud ejecutada Marzo   2021]]/MetasProyecto[[#This Row],[Magnitud programada 2021]]</f>
        <v>0.13300000000000001</v>
      </c>
      <c r="N21" s="27">
        <f>+MetasProyecto[[#This Row],[Magntiud ejecutada diciembre 2020]]/MetasProyecto[[#This Row],[Magnitud cuatrienio ]]</f>
        <v>1</v>
      </c>
    </row>
    <row r="22" spans="1:14" s="29" customFormat="1" ht="38.25" customHeight="1" x14ac:dyDescent="0.3">
      <c r="A22" s="18" t="s">
        <v>39</v>
      </c>
      <c r="B22" s="53">
        <v>7733</v>
      </c>
      <c r="C22" s="20" t="s">
        <v>41</v>
      </c>
      <c r="D22" s="53">
        <v>4</v>
      </c>
      <c r="E22" s="20" t="s">
        <v>46</v>
      </c>
      <c r="F22" s="53" t="s">
        <v>44</v>
      </c>
      <c r="G22" s="59">
        <v>1</v>
      </c>
      <c r="H22" s="55">
        <v>1</v>
      </c>
      <c r="I22" s="56">
        <v>1</v>
      </c>
      <c r="J22" s="51">
        <f>+MetasProyecto[[#This Row],[Magntiud ejecutada diciembre 2020]]/MetasProyecto[[#This Row],[Magnitud programada 2020]]</f>
        <v>1</v>
      </c>
      <c r="K22" s="55">
        <v>1</v>
      </c>
      <c r="L22" s="57">
        <v>5.8999999999999997E-2</v>
      </c>
      <c r="M22" s="61">
        <f>+MetasProyecto[[#This Row],[Magnitud ejecutada Marzo   2021]]/MetasProyecto[[#This Row],[Magnitud programada 2021]]</f>
        <v>5.8999999999999997E-2</v>
      </c>
      <c r="N22" s="27">
        <f>+MetasProyecto[[#This Row],[Magntiud ejecutada diciembre 2020]]/MetasProyecto[[#This Row],[Magnitud cuatrienio ]]</f>
        <v>1</v>
      </c>
    </row>
    <row r="23" spans="1:14" s="29" customFormat="1" ht="38.25" customHeight="1" x14ac:dyDescent="0.3">
      <c r="A23" s="18" t="s">
        <v>39</v>
      </c>
      <c r="B23" s="19">
        <v>7735</v>
      </c>
      <c r="C23" s="20" t="s">
        <v>47</v>
      </c>
      <c r="D23" s="19">
        <v>1</v>
      </c>
      <c r="E23" s="21" t="s">
        <v>48</v>
      </c>
      <c r="F23" s="19" t="s">
        <v>23</v>
      </c>
      <c r="G23" s="19">
        <v>1</v>
      </c>
      <c r="H23" s="25">
        <v>0.1</v>
      </c>
      <c r="I23" s="23">
        <v>0.1</v>
      </c>
      <c r="J23" s="24">
        <f>+MetasProyecto[[#This Row],[Magntiud ejecutada diciembre 2020]]/MetasProyecto[[#This Row],[Magnitud programada 2020]]</f>
        <v>1</v>
      </c>
      <c r="K23" s="25">
        <v>0.25</v>
      </c>
      <c r="L23" s="62">
        <v>4.1875000000000002E-2</v>
      </c>
      <c r="M23" s="27">
        <f>+MetasProyecto[[#This Row],[Magnitud ejecutada Marzo   2021]]/MetasProyecto[[#This Row],[Magnitud programada 2021]]</f>
        <v>0.16750000000000001</v>
      </c>
      <c r="N23" s="28">
        <f>+MetasProyecto[[#This Row],[Magntiud ejecutada diciembre 2020]]/MetasProyecto[[#This Row],[Magnitud cuatrienio ]]</f>
        <v>0.1</v>
      </c>
    </row>
    <row r="24" spans="1:14" s="29" customFormat="1" ht="38.25" customHeight="1" x14ac:dyDescent="0.3">
      <c r="A24" s="18" t="s">
        <v>39</v>
      </c>
      <c r="B24" s="19">
        <v>7735</v>
      </c>
      <c r="C24" s="20" t="s">
        <v>47</v>
      </c>
      <c r="D24" s="19">
        <v>2</v>
      </c>
      <c r="E24" s="21" t="s">
        <v>49</v>
      </c>
      <c r="F24" s="19" t="s">
        <v>50</v>
      </c>
      <c r="G24" s="19">
        <v>100</v>
      </c>
      <c r="H24" s="22">
        <v>3</v>
      </c>
      <c r="I24" s="23">
        <v>3</v>
      </c>
      <c r="J24" s="24">
        <f>+MetasProyecto[[#This Row],[Magntiud ejecutada diciembre 2020]]/MetasProyecto[[#This Row],[Magnitud programada 2020]]</f>
        <v>1</v>
      </c>
      <c r="K24" s="22">
        <v>35</v>
      </c>
      <c r="L24" s="52">
        <v>3</v>
      </c>
      <c r="M24" s="28">
        <f>+MetasProyecto[[#This Row],[Magnitud ejecutada Marzo   2021]]/MetasProyecto[[#This Row],[Magnitud programada 2021]]</f>
        <v>8.5714285714285715E-2</v>
      </c>
      <c r="N24" s="28">
        <f>+MetasProyecto[[#This Row],[Magntiud ejecutada diciembre 2020]]/MetasProyecto[[#This Row],[Magnitud cuatrienio ]]</f>
        <v>0.03</v>
      </c>
    </row>
    <row r="25" spans="1:14" s="29" customFormat="1" ht="47.25" customHeight="1" x14ac:dyDescent="0.3">
      <c r="A25" s="63" t="s">
        <v>39</v>
      </c>
      <c r="B25" s="19">
        <v>7735</v>
      </c>
      <c r="C25" s="20" t="s">
        <v>47</v>
      </c>
      <c r="D25" s="19">
        <v>3</v>
      </c>
      <c r="E25" s="21" t="s">
        <v>51</v>
      </c>
      <c r="F25" s="19" t="s">
        <v>23</v>
      </c>
      <c r="G25" s="19">
        <v>1</v>
      </c>
      <c r="H25" s="25">
        <v>0.1</v>
      </c>
      <c r="I25" s="23">
        <v>0.1</v>
      </c>
      <c r="J25" s="24">
        <f>+MetasProyecto[[#This Row],[Magntiud ejecutada diciembre 2020]]/MetasProyecto[[#This Row],[Magnitud programada 2020]]</f>
        <v>1</v>
      </c>
      <c r="K25" s="25">
        <v>0.25</v>
      </c>
      <c r="L25" s="26">
        <v>1.5625E-2</v>
      </c>
      <c r="M25" s="27">
        <f>+MetasProyecto[[#This Row],[Magnitud ejecutada Marzo   2021]]/MetasProyecto[[#This Row],[Magnitud programada 2021]]</f>
        <v>6.25E-2</v>
      </c>
      <c r="N25" s="28">
        <f>+MetasProyecto[[#This Row],[Magntiud ejecutada diciembre 2020]]/MetasProyecto[[#This Row],[Magnitud cuatrienio ]]</f>
        <v>0.1</v>
      </c>
    </row>
    <row r="26" spans="1:14" s="29" customFormat="1" ht="42" customHeight="1" x14ac:dyDescent="0.3">
      <c r="A26" s="42" t="s">
        <v>39</v>
      </c>
      <c r="B26" s="19">
        <v>7735</v>
      </c>
      <c r="C26" s="20" t="s">
        <v>47</v>
      </c>
      <c r="D26" s="19">
        <v>4</v>
      </c>
      <c r="E26" s="21" t="s">
        <v>52</v>
      </c>
      <c r="F26" s="19" t="s">
        <v>23</v>
      </c>
      <c r="G26" s="19">
        <v>280000</v>
      </c>
      <c r="H26" s="22">
        <v>23147</v>
      </c>
      <c r="I26" s="37">
        <v>23147</v>
      </c>
      <c r="J26" s="24">
        <f>+MetasProyecto[[#This Row],[Magntiud ejecutada diciembre 2020]]/MetasProyecto[[#This Row],[Magnitud programada 2020]]</f>
        <v>1</v>
      </c>
      <c r="K26" s="22">
        <v>75600</v>
      </c>
      <c r="L26" s="52">
        <v>4959</v>
      </c>
      <c r="M26" s="27">
        <f>+MetasProyecto[[#This Row],[Magnitud ejecutada Marzo   2021]]/MetasProyecto[[#This Row],[Magnitud programada 2021]]</f>
        <v>6.5595238095238095E-2</v>
      </c>
      <c r="N26" s="28">
        <f>+MetasProyecto[[#This Row],[Magntiud ejecutada diciembre 2020]]/MetasProyecto[[#This Row],[Magnitud cuatrienio ]]</f>
        <v>8.266785714285714E-2</v>
      </c>
    </row>
    <row r="27" spans="1:14" s="29" customFormat="1" ht="43.5" customHeight="1" x14ac:dyDescent="0.3">
      <c r="A27" s="42" t="s">
        <v>39</v>
      </c>
      <c r="B27" s="19">
        <v>7735</v>
      </c>
      <c r="C27" s="20" t="s">
        <v>47</v>
      </c>
      <c r="D27" s="19">
        <v>5</v>
      </c>
      <c r="E27" s="21" t="s">
        <v>53</v>
      </c>
      <c r="F27" s="19" t="s">
        <v>44</v>
      </c>
      <c r="G27" s="19">
        <v>20</v>
      </c>
      <c r="H27" s="22">
        <v>20</v>
      </c>
      <c r="I27" s="37">
        <v>20</v>
      </c>
      <c r="J27" s="24">
        <f>+MetasProyecto[[#This Row],[Magntiud ejecutada diciembre 2020]]/MetasProyecto[[#This Row],[Magnitud programada 2020]]</f>
        <v>1</v>
      </c>
      <c r="K27" s="22">
        <v>20</v>
      </c>
      <c r="L27" s="52">
        <v>20</v>
      </c>
      <c r="M27" s="27">
        <f>+MetasProyecto[[#This Row],[Magnitud ejecutada Marzo   2021]]/MetasProyecto[[#This Row],[Magnitud programada 2021]]</f>
        <v>1</v>
      </c>
      <c r="N27" s="28">
        <f>+MetasProyecto[[#This Row],[Magntiud ejecutada diciembre 2020]]/MetasProyecto[[#This Row],[Magnitud cuatrienio ]]</f>
        <v>1</v>
      </c>
    </row>
    <row r="28" spans="1:14" s="29" customFormat="1" ht="45" customHeight="1" x14ac:dyDescent="0.3">
      <c r="A28" s="42" t="s">
        <v>39</v>
      </c>
      <c r="B28" s="19">
        <v>7740</v>
      </c>
      <c r="C28" s="20" t="s">
        <v>54</v>
      </c>
      <c r="D28" s="19">
        <v>1</v>
      </c>
      <c r="E28" s="21" t="s">
        <v>55</v>
      </c>
      <c r="F28" s="19" t="s">
        <v>23</v>
      </c>
      <c r="G28" s="19">
        <v>1</v>
      </c>
      <c r="H28" s="25">
        <v>0.12</v>
      </c>
      <c r="I28" s="23">
        <v>0.12</v>
      </c>
      <c r="J28" s="24">
        <f>+MetasProyecto[[#This Row],[Magntiud ejecutada diciembre 2020]]/MetasProyecto[[#This Row],[Magnitud programada 2020]]</f>
        <v>1</v>
      </c>
      <c r="K28" s="25">
        <v>0.25</v>
      </c>
      <c r="L28" s="26">
        <v>0.05</v>
      </c>
      <c r="M28" s="27">
        <f>+MetasProyecto[[#This Row],[Magnitud ejecutada Marzo   2021]]/MetasProyecto[[#This Row],[Magnitud programada 2021]]</f>
        <v>0.2</v>
      </c>
      <c r="N28" s="28">
        <f>+MetasProyecto[[#This Row],[Magntiud ejecutada diciembre 2020]]/MetasProyecto[[#This Row],[Magnitud cuatrienio ]]</f>
        <v>0.12</v>
      </c>
    </row>
    <row r="29" spans="1:14" s="29" customFormat="1" ht="48" customHeight="1" x14ac:dyDescent="0.3">
      <c r="A29" s="64" t="s">
        <v>56</v>
      </c>
      <c r="B29" s="19">
        <v>7740</v>
      </c>
      <c r="C29" s="20" t="s">
        <v>54</v>
      </c>
      <c r="D29" s="19">
        <v>2</v>
      </c>
      <c r="E29" s="21" t="s">
        <v>57</v>
      </c>
      <c r="F29" s="19" t="s">
        <v>23</v>
      </c>
      <c r="G29" s="19">
        <v>1</v>
      </c>
      <c r="H29" s="25">
        <v>0.12</v>
      </c>
      <c r="I29" s="23">
        <v>0.12</v>
      </c>
      <c r="J29" s="24">
        <f>+MetasProyecto[[#This Row],[Magntiud ejecutada diciembre 2020]]/MetasProyecto[[#This Row],[Magnitud programada 2020]]</f>
        <v>1</v>
      </c>
      <c r="K29" s="25">
        <v>0.25</v>
      </c>
      <c r="L29" s="26" t="s">
        <v>58</v>
      </c>
      <c r="M29" s="27">
        <f>+MetasProyecto[[#This Row],[Magnitud ejecutada Marzo   2021]]/MetasProyecto[[#This Row],[Magnitud programada 2021]]</f>
        <v>0.25</v>
      </c>
      <c r="N29" s="28">
        <f>+MetasProyecto[[#This Row],[Magntiud ejecutada diciembre 2020]]/MetasProyecto[[#This Row],[Magnitud cuatrienio ]]</f>
        <v>0.12</v>
      </c>
    </row>
    <row r="30" spans="1:14" s="29" customFormat="1" ht="39.75" customHeight="1" x14ac:dyDescent="0.3">
      <c r="A30" s="64" t="s">
        <v>56</v>
      </c>
      <c r="B30" s="19">
        <v>7740</v>
      </c>
      <c r="C30" s="20" t="s">
        <v>54</v>
      </c>
      <c r="D30" s="19">
        <v>3</v>
      </c>
      <c r="E30" s="21" t="s">
        <v>59</v>
      </c>
      <c r="F30" s="19" t="s">
        <v>26</v>
      </c>
      <c r="G30" s="19">
        <v>5900</v>
      </c>
      <c r="H30" s="25">
        <v>1</v>
      </c>
      <c r="I30" s="32">
        <v>0</v>
      </c>
      <c r="J30" s="24">
        <f>+MetasProyecto[[#This Row],[Magntiud ejecutada diciembre 2020]]/MetasProyecto[[#This Row],[Magnitud programada 2020]]</f>
        <v>0</v>
      </c>
      <c r="K30" s="36">
        <v>1500</v>
      </c>
      <c r="L30" s="26">
        <v>0</v>
      </c>
      <c r="M30" s="27">
        <f>+MetasProyecto[[#This Row],[Magnitud ejecutada Marzo   2021]]/MetasProyecto[[#This Row],[Magnitud programada 2021]]</f>
        <v>0</v>
      </c>
      <c r="N30" s="28">
        <f>+MetasProyecto[[#This Row],[Magntiud ejecutada diciembre 2020]]/MetasProyecto[[#This Row],[Magnitud cuatrienio ]]</f>
        <v>0</v>
      </c>
    </row>
    <row r="31" spans="1:14" s="29" customFormat="1" ht="35.25" customHeight="1" x14ac:dyDescent="0.3">
      <c r="A31" s="64" t="s">
        <v>56</v>
      </c>
      <c r="B31" s="19">
        <v>7740</v>
      </c>
      <c r="C31" s="20" t="s">
        <v>54</v>
      </c>
      <c r="D31" s="19">
        <v>4</v>
      </c>
      <c r="E31" s="21" t="s">
        <v>60</v>
      </c>
      <c r="F31" s="19" t="s">
        <v>26</v>
      </c>
      <c r="G31" s="30">
        <v>1</v>
      </c>
      <c r="H31" s="31">
        <v>6.2100000000000002E-2</v>
      </c>
      <c r="I31" s="65">
        <v>6.2100000000000002E-2</v>
      </c>
      <c r="J31" s="24">
        <f>+MetasProyecto[[#This Row],[Magntiud ejecutada diciembre 2020]]/MetasProyecto[[#This Row],[Magnitud programada 2020]]</f>
        <v>1</v>
      </c>
      <c r="K31" s="31">
        <v>0.22789999999999999</v>
      </c>
      <c r="L31" s="66">
        <v>9.9299999999999999E-2</v>
      </c>
      <c r="M31" s="27">
        <f>+MetasProyecto[[#This Row],[Magnitud ejecutada Marzo   2021]]/MetasProyecto[[#This Row],[Magnitud programada 2021]]</f>
        <v>0.43571741992101798</v>
      </c>
      <c r="N31" s="28">
        <f>+MetasProyecto[[#This Row],[Magntiud ejecutada diciembre 2020]]/MetasProyecto[[#This Row],[Magnitud cuatrienio ]]</f>
        <v>6.2100000000000002E-2</v>
      </c>
    </row>
    <row r="32" spans="1:14" s="29" customFormat="1" ht="42.75" customHeight="1" x14ac:dyDescent="0.3">
      <c r="A32" s="64" t="s">
        <v>56</v>
      </c>
      <c r="B32" s="19">
        <v>7740</v>
      </c>
      <c r="C32" s="20" t="s">
        <v>54</v>
      </c>
      <c r="D32" s="19">
        <v>5</v>
      </c>
      <c r="E32" s="21" t="s">
        <v>61</v>
      </c>
      <c r="F32" s="19" t="s">
        <v>44</v>
      </c>
      <c r="G32" s="31">
        <v>1</v>
      </c>
      <c r="H32" s="31">
        <v>1</v>
      </c>
      <c r="I32" s="40">
        <v>1</v>
      </c>
      <c r="J32" s="51">
        <f>+MetasProyecto[[#This Row],[Magntiud ejecutada diciembre 2020]]/MetasProyecto[[#This Row],[Magnitud programada 2020]]</f>
        <v>1</v>
      </c>
      <c r="K32" s="31">
        <v>1</v>
      </c>
      <c r="L32" s="33">
        <v>1</v>
      </c>
      <c r="M32" s="27">
        <f>+MetasProyecto[[#This Row],[Magnitud ejecutada Marzo   2021]]/MetasProyecto[[#This Row],[Magnitud programada 2021]]</f>
        <v>1</v>
      </c>
      <c r="N32" s="27">
        <f>+MetasProyecto[[#This Row],[Magntiud ejecutada diciembre 2020]]/MetasProyecto[[#This Row],[Magnitud cuatrienio ]]</f>
        <v>1</v>
      </c>
    </row>
    <row r="33" spans="1:14" s="29" customFormat="1" ht="41.25" customHeight="1" x14ac:dyDescent="0.3">
      <c r="A33" s="64" t="s">
        <v>56</v>
      </c>
      <c r="B33" s="19">
        <v>7741</v>
      </c>
      <c r="C33" s="20" t="s">
        <v>62</v>
      </c>
      <c r="D33" s="19">
        <v>1</v>
      </c>
      <c r="E33" s="21" t="s">
        <v>63</v>
      </c>
      <c r="F33" s="19" t="s">
        <v>44</v>
      </c>
      <c r="G33" s="67">
        <v>1</v>
      </c>
      <c r="H33" s="67">
        <v>1</v>
      </c>
      <c r="I33" s="40">
        <v>1</v>
      </c>
      <c r="J33" s="51">
        <f>+MetasProyecto[[#This Row],[Magntiud ejecutada diciembre 2020]]/MetasProyecto[[#This Row],[Magnitud programada 2020]]</f>
        <v>1</v>
      </c>
      <c r="K33" s="67">
        <v>1</v>
      </c>
      <c r="L33" s="68" t="s">
        <v>64</v>
      </c>
      <c r="M33" s="69">
        <f>+MetasProyecto[[#This Row],[Magnitud ejecutada Marzo   2021]]/MetasProyecto[[#This Row],[Magnitud programada 2021]]</f>
        <v>0.24990000000000001</v>
      </c>
      <c r="N33" s="27">
        <f>+MetasProyecto[[#This Row],[Magntiud ejecutada diciembre 2020]]/MetasProyecto[[#This Row],[Magnitud cuatrienio ]]</f>
        <v>1</v>
      </c>
    </row>
    <row r="34" spans="1:14" s="29" customFormat="1" ht="36" customHeight="1" x14ac:dyDescent="0.3">
      <c r="A34" s="64" t="s">
        <v>56</v>
      </c>
      <c r="B34" s="19">
        <v>7741</v>
      </c>
      <c r="C34" s="20" t="s">
        <v>62</v>
      </c>
      <c r="D34" s="19">
        <v>2</v>
      </c>
      <c r="E34" s="21" t="s">
        <v>65</v>
      </c>
      <c r="F34" s="19" t="s">
        <v>44</v>
      </c>
      <c r="G34" s="67">
        <v>1</v>
      </c>
      <c r="H34" s="67">
        <v>1</v>
      </c>
      <c r="I34" s="65">
        <v>1</v>
      </c>
      <c r="J34" s="51">
        <f>+MetasProyecto[[#This Row],[Magntiud ejecutada diciembre 2020]]/MetasProyecto[[#This Row],[Magnitud programada 2020]]</f>
        <v>1</v>
      </c>
      <c r="K34" s="67">
        <v>1</v>
      </c>
      <c r="L34" s="68" t="s">
        <v>64</v>
      </c>
      <c r="M34" s="69">
        <f>+MetasProyecto[[#This Row],[Magnitud ejecutada Marzo   2021]]/MetasProyecto[[#This Row],[Magnitud programada 2021]]</f>
        <v>0.24990000000000001</v>
      </c>
      <c r="N34" s="27">
        <f>+MetasProyecto[[#This Row],[Magntiud ejecutada diciembre 2020]]/MetasProyecto[[#This Row],[Magnitud cuatrienio ]]</f>
        <v>1</v>
      </c>
    </row>
    <row r="35" spans="1:14" s="29" customFormat="1" ht="42.75" customHeight="1" x14ac:dyDescent="0.3">
      <c r="A35" s="64" t="s">
        <v>56</v>
      </c>
      <c r="B35" s="19">
        <v>7741</v>
      </c>
      <c r="C35" s="20" t="s">
        <v>62</v>
      </c>
      <c r="D35" s="19">
        <v>3</v>
      </c>
      <c r="E35" s="21" t="s">
        <v>66</v>
      </c>
      <c r="F35" s="19" t="s">
        <v>19</v>
      </c>
      <c r="G35" s="19">
        <v>1</v>
      </c>
      <c r="H35" s="22">
        <v>0.08</v>
      </c>
      <c r="I35" s="23">
        <v>0.08</v>
      </c>
      <c r="J35" s="51">
        <f>+MetasProyecto[[#This Row],[Magntiud ejecutada diciembre 2020]]/MetasProyecto[[#This Row],[Magnitud programada 2020]]</f>
        <v>1</v>
      </c>
      <c r="K35" s="25">
        <v>0.4</v>
      </c>
      <c r="L35" s="26" t="s">
        <v>67</v>
      </c>
      <c r="M35" s="27">
        <f>+MetasProyecto[[#This Row],[Magnitud ejecutada Marzo   2021]]/MetasProyecto[[#This Row],[Magnitud programada 2021]]</f>
        <v>0.36999999999999994</v>
      </c>
      <c r="N35" s="27">
        <f>+MetasProyecto[[#This Row],[Magntiud ejecutada diciembre 2020]]/MetasProyecto[[#This Row],[Magnitud cuatrienio ]]</f>
        <v>0.08</v>
      </c>
    </row>
    <row r="36" spans="1:14" s="29" customFormat="1" ht="33.75" customHeight="1" x14ac:dyDescent="0.3">
      <c r="A36" s="64" t="s">
        <v>56</v>
      </c>
      <c r="B36" s="19">
        <v>7741</v>
      </c>
      <c r="C36" s="20" t="s">
        <v>62</v>
      </c>
      <c r="D36" s="19">
        <v>4</v>
      </c>
      <c r="E36" s="21" t="s">
        <v>68</v>
      </c>
      <c r="F36" s="19" t="s">
        <v>19</v>
      </c>
      <c r="G36" s="19">
        <v>1</v>
      </c>
      <c r="H36" s="22">
        <v>0.12</v>
      </c>
      <c r="I36" s="23">
        <v>0.11</v>
      </c>
      <c r="J36" s="51">
        <f>+MetasProyecto[[#This Row],[Magntiud ejecutada diciembre 2020]]/MetasProyecto[[#This Row],[Magnitud programada 2020]]</f>
        <v>0.91666666666666674</v>
      </c>
      <c r="K36" s="25">
        <v>0.4</v>
      </c>
      <c r="L36" s="26" t="s">
        <v>69</v>
      </c>
      <c r="M36" s="27">
        <f>+MetasProyecto[[#This Row],[Magnitud ejecutada Marzo   2021]]/MetasProyecto[[#This Row],[Magnitud programada 2021]]</f>
        <v>9.9999999999999992E-2</v>
      </c>
      <c r="N36" s="27">
        <f>+MetasProyecto[[#This Row],[Magntiud ejecutada diciembre 2020]]/MetasProyecto[[#This Row],[Magnitud cuatrienio ]]</f>
        <v>0.11</v>
      </c>
    </row>
    <row r="37" spans="1:14" s="29" customFormat="1" ht="46.5" customHeight="1" x14ac:dyDescent="0.3">
      <c r="A37" s="42" t="s">
        <v>16</v>
      </c>
      <c r="B37" s="19">
        <v>7741</v>
      </c>
      <c r="C37" s="20" t="s">
        <v>62</v>
      </c>
      <c r="D37" s="19">
        <v>5</v>
      </c>
      <c r="E37" s="21" t="s">
        <v>70</v>
      </c>
      <c r="F37" s="19" t="s">
        <v>44</v>
      </c>
      <c r="G37" s="67">
        <v>1</v>
      </c>
      <c r="H37" s="67">
        <v>1</v>
      </c>
      <c r="I37" s="65">
        <v>1</v>
      </c>
      <c r="J37" s="51">
        <f>+MetasProyecto[[#This Row],[Magntiud ejecutada diciembre 2020]]/MetasProyecto[[#This Row],[Magnitud programada 2020]]</f>
        <v>1</v>
      </c>
      <c r="K37" s="67">
        <v>1</v>
      </c>
      <c r="L37" s="68" t="s">
        <v>71</v>
      </c>
      <c r="M37" s="69">
        <f>+MetasProyecto[[#This Row],[Magnitud ejecutada Marzo   2021]]/MetasProyecto[[#This Row],[Magnitud programada 2021]]</f>
        <v>0.24640000000000001</v>
      </c>
      <c r="N37" s="27">
        <f>+MetasProyecto[[#This Row],[Magntiud ejecutada diciembre 2020]]/MetasProyecto[[#This Row],[Magnitud cuatrienio ]]</f>
        <v>1</v>
      </c>
    </row>
    <row r="38" spans="1:14" s="29" customFormat="1" ht="51.75" customHeight="1" x14ac:dyDescent="0.3">
      <c r="A38" s="42" t="s">
        <v>16</v>
      </c>
      <c r="B38" s="19">
        <v>7741</v>
      </c>
      <c r="C38" s="20" t="s">
        <v>62</v>
      </c>
      <c r="D38" s="19">
        <v>6</v>
      </c>
      <c r="E38" s="21" t="s">
        <v>72</v>
      </c>
      <c r="F38" s="19" t="s">
        <v>44</v>
      </c>
      <c r="G38" s="67">
        <v>1</v>
      </c>
      <c r="H38" s="67">
        <v>1</v>
      </c>
      <c r="I38" s="65">
        <v>0.996</v>
      </c>
      <c r="J38" s="24">
        <f>+MetasProyecto[[#This Row],[Magntiud ejecutada diciembre 2020]]/MetasProyecto[[#This Row],[Magnitud programada 2020]]</f>
        <v>0.996</v>
      </c>
      <c r="K38" s="67">
        <v>1</v>
      </c>
      <c r="L38" s="68" t="s">
        <v>73</v>
      </c>
      <c r="M38" s="69">
        <f>+MetasProyecto[[#This Row],[Magnitud ejecutada Marzo   2021]]/MetasProyecto[[#This Row],[Magnitud programada 2021]]</f>
        <v>0.246</v>
      </c>
      <c r="N38" s="28">
        <f>+MetasProyecto[[#This Row],[Magntiud ejecutada diciembre 2020]]/MetasProyecto[[#This Row],[Magnitud cuatrienio ]]</f>
        <v>0.996</v>
      </c>
    </row>
    <row r="39" spans="1:14" s="29" customFormat="1" ht="50.25" customHeight="1" x14ac:dyDescent="0.3">
      <c r="A39" s="42" t="s">
        <v>16</v>
      </c>
      <c r="B39" s="19">
        <v>7741</v>
      </c>
      <c r="C39" s="20" t="s">
        <v>62</v>
      </c>
      <c r="D39" s="19">
        <v>7</v>
      </c>
      <c r="E39" s="21" t="s">
        <v>74</v>
      </c>
      <c r="F39" s="19" t="s">
        <v>23</v>
      </c>
      <c r="G39" s="70">
        <v>9</v>
      </c>
      <c r="H39" s="22">
        <v>1</v>
      </c>
      <c r="I39" s="37">
        <v>1</v>
      </c>
      <c r="J39" s="51">
        <f>+MetasProyecto[[#This Row],[Magntiud ejecutada diciembre 2020]]/MetasProyecto[[#This Row],[Magnitud programada 2020]]</f>
        <v>1</v>
      </c>
      <c r="K39" s="71">
        <v>2</v>
      </c>
      <c r="L39" s="72">
        <v>0</v>
      </c>
      <c r="M39" s="73">
        <f>+MetasProyecto[[#This Row],[Magnitud ejecutada Marzo   2021]]/MetasProyecto[[#This Row],[Magnitud programada 2021]]</f>
        <v>0</v>
      </c>
      <c r="N39" s="27">
        <f>+MetasProyecto[[#This Row],[Magntiud ejecutada diciembre 2020]]/MetasProyecto[[#This Row],[Magnitud cuatrienio ]]</f>
        <v>0.1111111111111111</v>
      </c>
    </row>
    <row r="40" spans="1:14" ht="38.25" x14ac:dyDescent="0.2">
      <c r="A40" s="42" t="s">
        <v>16</v>
      </c>
      <c r="B40" s="19">
        <v>7741</v>
      </c>
      <c r="C40" s="20" t="s">
        <v>62</v>
      </c>
      <c r="D40" s="19">
        <v>8</v>
      </c>
      <c r="E40" s="21" t="s">
        <v>75</v>
      </c>
      <c r="F40" s="74" t="s">
        <v>44</v>
      </c>
      <c r="G40" s="69">
        <v>1</v>
      </c>
      <c r="H40" s="75">
        <v>1</v>
      </c>
      <c r="I40" s="76">
        <v>1</v>
      </c>
      <c r="J40" s="47">
        <f>+MetasProyecto[[#This Row],[Magntiud ejecutada diciembre 2020]]/MetasProyecto[[#This Row],[Magnitud programada 2020]]</f>
        <v>1</v>
      </c>
      <c r="K40" s="69">
        <v>1</v>
      </c>
      <c r="L40" s="77" t="s">
        <v>76</v>
      </c>
      <c r="M40" s="69">
        <f>+MetasProyecto[[#This Row],[Magnitud ejecutada Marzo   2021]]/MetasProyecto[[#This Row],[Magnitud programada 2021]]</f>
        <v>6.9599999999999995E-2</v>
      </c>
      <c r="N40" s="27">
        <f>+MetasProyecto[[#This Row],[Magntiud ejecutada diciembre 2020]]/MetasProyecto[[#This Row],[Magnitud cuatrienio ]]</f>
        <v>1</v>
      </c>
    </row>
    <row r="41" spans="1:14" s="29" customFormat="1" ht="68.25" customHeight="1" x14ac:dyDescent="0.3">
      <c r="A41" s="18" t="s">
        <v>16</v>
      </c>
      <c r="B41" s="39">
        <v>7744</v>
      </c>
      <c r="C41" s="20" t="s">
        <v>77</v>
      </c>
      <c r="D41" s="19">
        <v>1</v>
      </c>
      <c r="E41" s="21" t="s">
        <v>78</v>
      </c>
      <c r="F41" s="19" t="s">
        <v>19</v>
      </c>
      <c r="G41" s="78">
        <v>1</v>
      </c>
      <c r="H41" s="25">
        <v>0.1</v>
      </c>
      <c r="I41" s="23">
        <v>0.1</v>
      </c>
      <c r="J41" s="51">
        <f>+MetasProyecto[[#This Row],[Magntiud ejecutada diciembre 2020]]/MetasProyecto[[#This Row],[Magnitud programada 2020]]</f>
        <v>1</v>
      </c>
      <c r="K41" s="79">
        <v>0.45</v>
      </c>
      <c r="L41" s="80">
        <v>0.19800000000000001</v>
      </c>
      <c r="M41" s="27">
        <f>+MetasProyecto[[#This Row],[Magnitud ejecutada Marzo   2021]]/MetasProyecto[[#This Row],[Magnitud programada 2021]]</f>
        <v>0.44</v>
      </c>
      <c r="N41" s="27">
        <f>+MetasProyecto[[#This Row],[Magntiud ejecutada diciembre 2020]]/MetasProyecto[[#This Row],[Magnitud cuatrienio ]]</f>
        <v>0.1</v>
      </c>
    </row>
    <row r="42" spans="1:14" s="29" customFormat="1" ht="57.75" customHeight="1" x14ac:dyDescent="0.3">
      <c r="A42" s="18" t="s">
        <v>16</v>
      </c>
      <c r="B42" s="39">
        <v>7744</v>
      </c>
      <c r="C42" s="20" t="s">
        <v>77</v>
      </c>
      <c r="D42" s="19">
        <v>2</v>
      </c>
      <c r="E42" s="21" t="s">
        <v>79</v>
      </c>
      <c r="F42" s="19" t="s">
        <v>44</v>
      </c>
      <c r="G42" s="19">
        <v>71000</v>
      </c>
      <c r="H42" s="36">
        <v>67000</v>
      </c>
      <c r="I42" s="37">
        <v>68142</v>
      </c>
      <c r="J42" s="24">
        <f>+MetasProyecto[[#This Row],[Magntiud ejecutada diciembre 2020]]/MetasProyecto[[#This Row],[Magnitud programada 2020]]</f>
        <v>1.017044776119403</v>
      </c>
      <c r="K42" s="36">
        <v>71000</v>
      </c>
      <c r="L42" s="81">
        <v>14125</v>
      </c>
      <c r="M42" s="27">
        <f>+MetasProyecto[[#This Row],[Magnitud ejecutada Marzo   2021]]/MetasProyecto[[#This Row],[Magnitud programada 2021]]</f>
        <v>0.198943661971831</v>
      </c>
      <c r="N42" s="28">
        <f>+MetasProyecto[[#This Row],[Magntiud ejecutada diciembre 2020]]/MetasProyecto[[#This Row],[Magnitud cuatrienio ]]</f>
        <v>0.95974647887323938</v>
      </c>
    </row>
    <row r="43" spans="1:14" s="29" customFormat="1" ht="65.25" customHeight="1" x14ac:dyDescent="0.3">
      <c r="A43" s="18" t="s">
        <v>16</v>
      </c>
      <c r="B43" s="39">
        <v>7744</v>
      </c>
      <c r="C43" s="20" t="s">
        <v>77</v>
      </c>
      <c r="D43" s="19">
        <v>3</v>
      </c>
      <c r="E43" s="21" t="s">
        <v>80</v>
      </c>
      <c r="F43" s="19" t="s">
        <v>19</v>
      </c>
      <c r="G43" s="19">
        <v>18500</v>
      </c>
      <c r="H43" s="36">
        <v>5200</v>
      </c>
      <c r="I43" s="37">
        <v>5430</v>
      </c>
      <c r="J43" s="24">
        <f>+MetasProyecto[[#This Row],[Magntiud ejecutada diciembre 2020]]/MetasProyecto[[#This Row],[Magnitud programada 2020]]</f>
        <v>1.0442307692307693</v>
      </c>
      <c r="K43" s="36">
        <v>8800</v>
      </c>
      <c r="L43" s="81">
        <v>7550</v>
      </c>
      <c r="M43" s="27">
        <f>+MetasProyecto[[#This Row],[Magnitud ejecutada Marzo   2021]]/MetasProyecto[[#This Row],[Magnitud programada 2021]]</f>
        <v>0.85795454545454541</v>
      </c>
      <c r="N43" s="28">
        <f>+MetasProyecto[[#This Row],[Magntiud ejecutada diciembre 2020]]/MetasProyecto[[#This Row],[Magnitud cuatrienio ]]</f>
        <v>0.29351351351351351</v>
      </c>
    </row>
    <row r="44" spans="1:14" s="29" customFormat="1" ht="84" customHeight="1" x14ac:dyDescent="0.3">
      <c r="A44" s="18" t="s">
        <v>16</v>
      </c>
      <c r="B44" s="39">
        <v>7744</v>
      </c>
      <c r="C44" s="20" t="s">
        <v>77</v>
      </c>
      <c r="D44" s="19">
        <v>4</v>
      </c>
      <c r="E44" s="21" t="s">
        <v>81</v>
      </c>
      <c r="F44" s="19" t="s">
        <v>19</v>
      </c>
      <c r="G44" s="19">
        <v>1</v>
      </c>
      <c r="H44" s="25">
        <v>0.1</v>
      </c>
      <c r="I44" s="23">
        <v>0.1</v>
      </c>
      <c r="J44" s="24">
        <f>+MetasProyecto[[#This Row],[Magntiud ejecutada diciembre 2020]]/MetasProyecto[[#This Row],[Magnitud programada 2020]]</f>
        <v>1</v>
      </c>
      <c r="K44" s="25">
        <v>0.2</v>
      </c>
      <c r="L44" s="80">
        <v>0.127</v>
      </c>
      <c r="M44" s="27">
        <f>+MetasProyecto[[#This Row],[Magnitud ejecutada Marzo   2021]]/MetasProyecto[[#This Row],[Magnitud programada 2021]]</f>
        <v>0.63500000000000001</v>
      </c>
      <c r="N44" s="28">
        <f>+MetasProyecto[[#This Row],[Magntiud ejecutada diciembre 2020]]/MetasProyecto[[#This Row],[Magnitud cuatrienio ]]</f>
        <v>0.1</v>
      </c>
    </row>
    <row r="45" spans="1:14" s="29" customFormat="1" ht="63.75" customHeight="1" x14ac:dyDescent="0.3">
      <c r="A45" s="18" t="s">
        <v>16</v>
      </c>
      <c r="B45" s="39">
        <v>7744</v>
      </c>
      <c r="C45" s="20" t="s">
        <v>77</v>
      </c>
      <c r="D45" s="19">
        <v>5</v>
      </c>
      <c r="E45" s="21" t="s">
        <v>82</v>
      </c>
      <c r="F45" s="19" t="s">
        <v>19</v>
      </c>
      <c r="G45" s="19">
        <v>15000</v>
      </c>
      <c r="H45" s="36">
        <v>5300</v>
      </c>
      <c r="I45" s="37">
        <v>6012</v>
      </c>
      <c r="J45" s="24">
        <f>+MetasProyecto[[#This Row],[Magntiud ejecutada diciembre 2020]]/MetasProyecto[[#This Row],[Magnitud programada 2020]]</f>
        <v>1.1343396226415094</v>
      </c>
      <c r="K45" s="36">
        <v>7700</v>
      </c>
      <c r="L45" s="81">
        <v>6898</v>
      </c>
      <c r="M45" s="27">
        <f>+MetasProyecto[[#This Row],[Magnitud ejecutada Marzo   2021]]/MetasProyecto[[#This Row],[Magnitud programada 2021]]</f>
        <v>0.89584415584415589</v>
      </c>
      <c r="N45" s="28">
        <f>+MetasProyecto[[#This Row],[Magntiud ejecutada diciembre 2020]]/MetasProyecto[[#This Row],[Magnitud cuatrienio ]]</f>
        <v>0.40079999999999999</v>
      </c>
    </row>
    <row r="46" spans="1:14" s="29" customFormat="1" ht="32.25" customHeight="1" x14ac:dyDescent="0.3">
      <c r="A46" s="18" t="s">
        <v>16</v>
      </c>
      <c r="B46" s="39">
        <v>7744</v>
      </c>
      <c r="C46" s="20" t="s">
        <v>77</v>
      </c>
      <c r="D46" s="19">
        <v>6</v>
      </c>
      <c r="E46" s="21" t="s">
        <v>83</v>
      </c>
      <c r="F46" s="19" t="s">
        <v>19</v>
      </c>
      <c r="G46" s="19">
        <v>8300</v>
      </c>
      <c r="H46" s="36">
        <v>1000</v>
      </c>
      <c r="I46" s="37">
        <v>1133</v>
      </c>
      <c r="J46" s="24">
        <f>+MetasProyecto[[#This Row],[Magntiud ejecutada diciembre 2020]]/MetasProyecto[[#This Row],[Magnitud programada 2020]]</f>
        <v>1.133</v>
      </c>
      <c r="K46" s="36">
        <v>2000</v>
      </c>
      <c r="L46" s="38">
        <v>1267</v>
      </c>
      <c r="M46" s="27">
        <f>+MetasProyecto[[#This Row],[Magnitud ejecutada Marzo   2021]]/MetasProyecto[[#This Row],[Magnitud programada 2021]]</f>
        <v>0.63349999999999995</v>
      </c>
      <c r="N46" s="28">
        <f>+MetasProyecto[[#This Row],[Magntiud ejecutada diciembre 2020]]/MetasProyecto[[#This Row],[Magnitud cuatrienio ]]</f>
        <v>0.13650602409638554</v>
      </c>
    </row>
    <row r="47" spans="1:14" s="29" customFormat="1" ht="32.25" customHeight="1" x14ac:dyDescent="0.3">
      <c r="A47" s="18" t="s">
        <v>16</v>
      </c>
      <c r="B47" s="19">
        <v>7745</v>
      </c>
      <c r="C47" s="20" t="s">
        <v>84</v>
      </c>
      <c r="D47" s="19">
        <v>1</v>
      </c>
      <c r="E47" s="21" t="s">
        <v>85</v>
      </c>
      <c r="F47" s="19" t="s">
        <v>24</v>
      </c>
      <c r="G47" s="19">
        <v>4500</v>
      </c>
      <c r="H47" s="19">
        <v>0</v>
      </c>
      <c r="I47" s="37">
        <v>0</v>
      </c>
      <c r="J47" s="49" t="e">
        <f>+MetasProyecto[[#This Row],[Magntiud ejecutada diciembre 2020]]/MetasProyecto[[#This Row],[Magnitud programada 2020]]</f>
        <v>#DIV/0!</v>
      </c>
      <c r="K47" s="22">
        <v>500</v>
      </c>
      <c r="L47" s="52">
        <v>0</v>
      </c>
      <c r="M47" s="27">
        <f>+MetasProyecto[[#This Row],[Magnitud ejecutada Marzo   2021]]/MetasProyecto[[#This Row],[Magnitud programada 2021]]</f>
        <v>0</v>
      </c>
      <c r="N47" s="27">
        <f>+MetasProyecto[[#This Row],[Magntiud ejecutada diciembre 2020]]/MetasProyecto[[#This Row],[Magnitud cuatrienio ]]</f>
        <v>0</v>
      </c>
    </row>
    <row r="48" spans="1:14" s="29" customFormat="1" ht="41.25" customHeight="1" x14ac:dyDescent="0.3">
      <c r="A48" s="18" t="s">
        <v>16</v>
      </c>
      <c r="B48" s="19">
        <v>7745</v>
      </c>
      <c r="C48" s="20" t="s">
        <v>84</v>
      </c>
      <c r="D48" s="19">
        <v>2</v>
      </c>
      <c r="E48" s="21" t="s">
        <v>86</v>
      </c>
      <c r="F48" s="19" t="s">
        <v>44</v>
      </c>
      <c r="G48" s="30">
        <v>1</v>
      </c>
      <c r="H48" s="51">
        <v>1</v>
      </c>
      <c r="I48" s="32">
        <v>0.97499999999999998</v>
      </c>
      <c r="J48" s="82">
        <f>+MetasProyecto[[#This Row],[Magntiud ejecutada diciembre 2020]]/MetasProyecto[[#This Row],[Magnitud programada 2020]]</f>
        <v>0.97499999999999998</v>
      </c>
      <c r="K48" s="51">
        <v>1</v>
      </c>
      <c r="L48" s="83">
        <v>0.96799999999999997</v>
      </c>
      <c r="M48" s="84">
        <v>0.96699999999999997</v>
      </c>
      <c r="N48" s="84">
        <f>+MetasProyecto[[#This Row],[Magntiud ejecutada diciembre 2020]]/MetasProyecto[[#This Row],[Magnitud cuatrienio ]]</f>
        <v>0.97499999999999998</v>
      </c>
    </row>
    <row r="49" spans="1:14" s="29" customFormat="1" ht="41.25" customHeight="1" x14ac:dyDescent="0.3">
      <c r="A49" s="18" t="s">
        <v>16</v>
      </c>
      <c r="B49" s="19">
        <v>7745</v>
      </c>
      <c r="C49" s="20" t="s">
        <v>84</v>
      </c>
      <c r="D49" s="19">
        <v>3</v>
      </c>
      <c r="E49" s="21" t="s">
        <v>87</v>
      </c>
      <c r="F49" s="19" t="s">
        <v>19</v>
      </c>
      <c r="G49" s="19">
        <v>2</v>
      </c>
      <c r="H49" s="25">
        <v>0.5</v>
      </c>
      <c r="I49" s="25">
        <v>0.5</v>
      </c>
      <c r="J49" s="51">
        <f>+MetasProyecto[[#This Row],[Magntiud ejecutada diciembre 2020]]/MetasProyecto[[#This Row],[Magnitud programada 2020]]</f>
        <v>1</v>
      </c>
      <c r="K49" s="25">
        <v>1</v>
      </c>
      <c r="L49" s="26">
        <v>0</v>
      </c>
      <c r="M49" s="50">
        <f>+MetasProyecto[[#This Row],[Magnitud ejecutada Marzo   2021]]/MetasProyecto[[#This Row],[Magnitud programada 2021]]</f>
        <v>0</v>
      </c>
      <c r="N49" s="27">
        <f>+MetasProyecto[[#This Row],[Magntiud ejecutada diciembre 2020]]/MetasProyecto[[#This Row],[Magnitud cuatrienio ]]</f>
        <v>0.25</v>
      </c>
    </row>
    <row r="50" spans="1:14" s="29" customFormat="1" ht="41.25" customHeight="1" x14ac:dyDescent="0.3">
      <c r="A50" s="18" t="s">
        <v>16</v>
      </c>
      <c r="B50" s="85">
        <v>7745</v>
      </c>
      <c r="C50" s="20" t="s">
        <v>84</v>
      </c>
      <c r="D50" s="19">
        <v>4</v>
      </c>
      <c r="E50" s="21" t="s">
        <v>88</v>
      </c>
      <c r="F50" s="19" t="s">
        <v>44</v>
      </c>
      <c r="G50" s="86">
        <v>1</v>
      </c>
      <c r="H50" s="51">
        <v>1</v>
      </c>
      <c r="I50" s="32">
        <v>0.96799999999999997</v>
      </c>
      <c r="J50" s="47">
        <f>+MetasProyecto[[#This Row],[Magntiud ejecutada diciembre 2020]]/MetasProyecto[[#This Row],[Magnitud programada 2020]]</f>
        <v>0.96799999999999997</v>
      </c>
      <c r="K50" s="51">
        <v>1</v>
      </c>
      <c r="L50" s="46">
        <v>0.81330000000000002</v>
      </c>
      <c r="M50" s="28">
        <v>0.81330000000000002</v>
      </c>
      <c r="N50" s="27"/>
    </row>
    <row r="51" spans="1:14" s="29" customFormat="1" ht="57.75" customHeight="1" x14ac:dyDescent="0.3">
      <c r="A51" s="18" t="s">
        <v>16</v>
      </c>
      <c r="B51" s="85">
        <v>7745</v>
      </c>
      <c r="C51" s="20" t="s">
        <v>84</v>
      </c>
      <c r="D51" s="19">
        <v>5</v>
      </c>
      <c r="E51" s="21" t="s">
        <v>89</v>
      </c>
      <c r="F51" s="19" t="s">
        <v>44</v>
      </c>
      <c r="G51" s="86">
        <v>1</v>
      </c>
      <c r="H51" s="51">
        <v>1</v>
      </c>
      <c r="I51" s="32">
        <v>0</v>
      </c>
      <c r="J51" s="51">
        <f>+MetasProyecto[[#This Row],[Magntiud ejecutada diciembre 2020]]/MetasProyecto[[#This Row],[Magnitud programada 2020]]</f>
        <v>0</v>
      </c>
      <c r="K51" s="51">
        <v>1</v>
      </c>
      <c r="L51" s="47">
        <v>0</v>
      </c>
      <c r="M51" s="27">
        <f>+MetasProyecto[[#This Row],[Magnitud ejecutada Marzo   2021]]/MetasProyecto[[#This Row],[Magnitud programada 2021]]</f>
        <v>0</v>
      </c>
      <c r="N51" s="27">
        <f>+MetasProyecto[[#This Row],[Magntiud ejecutada diciembre 2020]]/MetasProyecto[[#This Row],[Magnitud cuatrienio ]]</f>
        <v>0</v>
      </c>
    </row>
    <row r="52" spans="1:14" s="29" customFormat="1" ht="34.5" customHeight="1" x14ac:dyDescent="0.3">
      <c r="A52" s="18" t="s">
        <v>16</v>
      </c>
      <c r="B52" s="19">
        <v>7745</v>
      </c>
      <c r="C52" s="20" t="s">
        <v>84</v>
      </c>
      <c r="D52" s="19">
        <v>6</v>
      </c>
      <c r="E52" s="21" t="s">
        <v>90</v>
      </c>
      <c r="F52" s="19" t="s">
        <v>44</v>
      </c>
      <c r="G52" s="86">
        <v>1</v>
      </c>
      <c r="H52" s="51">
        <v>1</v>
      </c>
      <c r="I52" s="32">
        <v>1</v>
      </c>
      <c r="J52" s="51">
        <f>+MetasProyecto[[#This Row],[Magntiud ejecutada diciembre 2020]]/MetasProyecto[[#This Row],[Magnitud programada 2020]]</f>
        <v>1</v>
      </c>
      <c r="K52" s="51">
        <v>1</v>
      </c>
      <c r="L52" s="47">
        <v>1</v>
      </c>
      <c r="M52" s="27">
        <f>+MetasProyecto[[#This Row],[Magnitud ejecutada Marzo   2021]]/MetasProyecto[[#This Row],[Magnitud programada 2021]]</f>
        <v>1</v>
      </c>
      <c r="N52" s="27">
        <f>+MetasProyecto[[#This Row],[Magntiud ejecutada diciembre 2020]]/MetasProyecto[[#This Row],[Magnitud cuatrienio ]]</f>
        <v>1</v>
      </c>
    </row>
    <row r="53" spans="1:14" s="29" customFormat="1" ht="42" customHeight="1" x14ac:dyDescent="0.3">
      <c r="A53" s="18" t="s">
        <v>16</v>
      </c>
      <c r="B53" s="19">
        <v>7745</v>
      </c>
      <c r="C53" s="20" t="s">
        <v>84</v>
      </c>
      <c r="D53" s="19">
        <v>7</v>
      </c>
      <c r="E53" s="21" t="s">
        <v>91</v>
      </c>
      <c r="F53" s="19" t="s">
        <v>23</v>
      </c>
      <c r="G53" s="19">
        <v>1200</v>
      </c>
      <c r="H53" s="22">
        <v>282</v>
      </c>
      <c r="I53" s="37">
        <v>282</v>
      </c>
      <c r="J53" s="51">
        <f>+MetasProyecto[[#This Row],[Magntiud ejecutada diciembre 2020]]/MetasProyecto[[#This Row],[Magnitud programada 2020]]</f>
        <v>1</v>
      </c>
      <c r="K53" s="22">
        <v>234</v>
      </c>
      <c r="L53" s="52">
        <v>12</v>
      </c>
      <c r="M53" s="27">
        <f>+MetasProyecto[[#This Row],[Magnitud ejecutada Marzo   2021]]/MetasProyecto[[#This Row],[Magnitud programada 2021]]</f>
        <v>5.128205128205128E-2</v>
      </c>
      <c r="N53" s="27">
        <f>+MetasProyecto[[#This Row],[Magntiud ejecutada diciembre 2020]]/MetasProyecto[[#This Row],[Magnitud cuatrienio ]]</f>
        <v>0.23499999999999999</v>
      </c>
    </row>
    <row r="54" spans="1:14" s="29" customFormat="1" ht="41.25" customHeight="1" x14ac:dyDescent="0.3">
      <c r="A54" s="18" t="s">
        <v>16</v>
      </c>
      <c r="B54" s="19">
        <v>7745</v>
      </c>
      <c r="C54" s="20" t="s">
        <v>84</v>
      </c>
      <c r="D54" s="19">
        <v>8</v>
      </c>
      <c r="E54" s="21" t="s">
        <v>92</v>
      </c>
      <c r="F54" s="19" t="s">
        <v>23</v>
      </c>
      <c r="G54" s="19">
        <v>36000</v>
      </c>
      <c r="H54" s="36">
        <v>106</v>
      </c>
      <c r="I54" s="37">
        <v>106</v>
      </c>
      <c r="J54" s="51">
        <f>+MetasProyecto[[#This Row],[Magntiud ejecutada diciembre 2020]]/MetasProyecto[[#This Row],[Magnitud programada 2020]]</f>
        <v>1</v>
      </c>
      <c r="K54" s="36">
        <v>8994</v>
      </c>
      <c r="L54" s="38">
        <v>1005</v>
      </c>
      <c r="M54" s="27">
        <f>+MetasProyecto[[#This Row],[Magnitud ejecutada Marzo   2021]]/MetasProyecto[[#This Row],[Magnitud programada 2021]]</f>
        <v>0.11174116077384923</v>
      </c>
      <c r="N54" s="27">
        <f>+MetasProyecto[[#This Row],[Magntiud ejecutada diciembre 2020]]/MetasProyecto[[#This Row],[Magnitud cuatrienio ]]</f>
        <v>2.9444444444444444E-3</v>
      </c>
    </row>
    <row r="55" spans="1:14" s="29" customFormat="1" ht="43.5" customHeight="1" x14ac:dyDescent="0.3">
      <c r="A55" s="18" t="s">
        <v>16</v>
      </c>
      <c r="B55" s="19">
        <v>7745</v>
      </c>
      <c r="C55" s="20" t="s">
        <v>84</v>
      </c>
      <c r="D55" s="19">
        <v>9</v>
      </c>
      <c r="E55" s="21" t="s">
        <v>93</v>
      </c>
      <c r="F55" s="19" t="s">
        <v>19</v>
      </c>
      <c r="G55" s="19">
        <v>1</v>
      </c>
      <c r="H55" s="25">
        <v>0.1</v>
      </c>
      <c r="I55" s="87">
        <v>0.1</v>
      </c>
      <c r="J55" s="51">
        <f>+MetasProyecto[[#This Row],[Magntiud ejecutada diciembre 2020]]/MetasProyecto[[#This Row],[Magnitud programada 2020]]</f>
        <v>1</v>
      </c>
      <c r="K55" s="25">
        <v>0.3</v>
      </c>
      <c r="L55" s="26">
        <v>0.11600000000000001</v>
      </c>
      <c r="M55" s="27">
        <f>+MetasProyecto[[#This Row],[Magnitud ejecutada Marzo   2021]]/MetasProyecto[[#This Row],[Magnitud programada 2021]]</f>
        <v>0.38666666666666671</v>
      </c>
      <c r="N55" s="27">
        <f>+MetasProyecto[[#This Row],[Magntiud ejecutada diciembre 2020]]/MetasProyecto[[#This Row],[Magnitud cuatrienio ]]</f>
        <v>0.1</v>
      </c>
    </row>
    <row r="56" spans="1:14" s="29" customFormat="1" ht="37.5" customHeight="1" x14ac:dyDescent="0.3">
      <c r="A56" s="18" t="s">
        <v>16</v>
      </c>
      <c r="B56" s="19">
        <v>7745</v>
      </c>
      <c r="C56" s="20" t="s">
        <v>84</v>
      </c>
      <c r="D56" s="19" t="s">
        <v>94</v>
      </c>
      <c r="E56" s="21" t="s">
        <v>95</v>
      </c>
      <c r="F56" s="19" t="s">
        <v>19</v>
      </c>
      <c r="G56" s="19">
        <v>1</v>
      </c>
      <c r="H56" s="25">
        <v>0.1</v>
      </c>
      <c r="I56" s="25">
        <v>0.1</v>
      </c>
      <c r="J56" s="51">
        <f>+MetasProyecto[[#This Row],[Magntiud ejecutada diciembre 2020]]/MetasProyecto[[#This Row],[Magnitud programada 2020]]</f>
        <v>1</v>
      </c>
      <c r="K56" s="25">
        <v>0.3</v>
      </c>
      <c r="L56" s="26">
        <v>0.114</v>
      </c>
      <c r="M56" s="27">
        <f>+MetasProyecto[[#This Row],[Magnitud ejecutada Marzo   2021]]/MetasProyecto[[#This Row],[Magnitud programada 2021]]</f>
        <v>0.38</v>
      </c>
      <c r="N56" s="27">
        <f>+MetasProyecto[[#This Row],[Magntiud ejecutada diciembre 2020]]/MetasProyecto[[#This Row],[Magnitud cuatrienio ]]</f>
        <v>0.1</v>
      </c>
    </row>
    <row r="57" spans="1:14" s="29" customFormat="1" ht="77.25" customHeight="1" x14ac:dyDescent="0.3">
      <c r="A57" s="18" t="s">
        <v>96</v>
      </c>
      <c r="B57" s="19">
        <v>7745</v>
      </c>
      <c r="C57" s="20" t="s">
        <v>84</v>
      </c>
      <c r="D57" s="19" t="s">
        <v>97</v>
      </c>
      <c r="E57" s="21" t="s">
        <v>98</v>
      </c>
      <c r="F57" s="19" t="s">
        <v>44</v>
      </c>
      <c r="G57" s="127">
        <v>15000</v>
      </c>
      <c r="H57" s="22">
        <v>15000</v>
      </c>
      <c r="I57" s="37">
        <v>18049</v>
      </c>
      <c r="J57" s="51">
        <f>+MetasProyecto[[#This Row],[Magntiud ejecutada diciembre 2020]]/MetasProyecto[[#This Row],[Magnitud programada 2020]]</f>
        <v>1.2032666666666667</v>
      </c>
      <c r="K57" s="22">
        <v>15000</v>
      </c>
      <c r="L57" s="52">
        <v>15176</v>
      </c>
      <c r="M57" s="27">
        <f>+MetasProyecto[[#This Row],[Magnitud ejecutada Marzo   2021]]/MetasProyecto[[#This Row],[Magnitud programada 2021]]</f>
        <v>1.0117333333333334</v>
      </c>
      <c r="N57" s="27">
        <f>+MetasProyecto[[#This Row],[Magntiud ejecutada diciembre 2020]]/MetasProyecto[[#This Row],[Magnitud cuatrienio ]]</f>
        <v>1.2032666666666667</v>
      </c>
    </row>
    <row r="58" spans="1:14" s="29" customFormat="1" ht="47.25" customHeight="1" x14ac:dyDescent="0.2">
      <c r="A58" s="18" t="s">
        <v>96</v>
      </c>
      <c r="B58" s="19">
        <v>7748</v>
      </c>
      <c r="C58" s="20" t="s">
        <v>99</v>
      </c>
      <c r="D58" s="19">
        <v>1</v>
      </c>
      <c r="E58" s="88" t="s">
        <v>100</v>
      </c>
      <c r="F58" s="19" t="s">
        <v>44</v>
      </c>
      <c r="G58" s="55">
        <v>1</v>
      </c>
      <c r="H58" s="55">
        <v>1</v>
      </c>
      <c r="I58" s="56">
        <v>1</v>
      </c>
      <c r="J58" s="24">
        <f>+MetasProyecto[[#This Row],[Magntiud ejecutada diciembre 2020]]/MetasProyecto[[#This Row],[Magnitud programada 2020]]</f>
        <v>1</v>
      </c>
      <c r="K58" s="55">
        <v>1</v>
      </c>
      <c r="L58" s="60">
        <v>1</v>
      </c>
      <c r="M58" s="61">
        <f>+MetasProyecto[[#This Row],[Magnitud ejecutada Marzo   2021]]/MetasProyecto[[#This Row],[Magnitud programada 2021]]</f>
        <v>1</v>
      </c>
      <c r="N58" s="28">
        <f>+MetasProyecto[[#This Row],[Magntiud ejecutada diciembre 2020]]/MetasProyecto[[#This Row],[Magnitud cuatrienio ]]</f>
        <v>1</v>
      </c>
    </row>
    <row r="59" spans="1:14" s="29" customFormat="1" ht="51" customHeight="1" x14ac:dyDescent="0.3">
      <c r="A59" s="18" t="s">
        <v>96</v>
      </c>
      <c r="B59" s="19">
        <v>7748</v>
      </c>
      <c r="C59" s="20" t="s">
        <v>99</v>
      </c>
      <c r="D59" s="19">
        <v>2</v>
      </c>
      <c r="E59" s="89" t="s">
        <v>101</v>
      </c>
      <c r="F59" s="19" t="s">
        <v>19</v>
      </c>
      <c r="G59" s="30">
        <v>0.48</v>
      </c>
      <c r="H59" s="56">
        <v>0.46300000000000002</v>
      </c>
      <c r="I59" s="56">
        <v>0.46300000000000002</v>
      </c>
      <c r="J59" s="24">
        <f>+MetasProyecto[[#This Row],[Magntiud ejecutada diciembre 2020]]/MetasProyecto[[#This Row],[Magnitud programada 2020]]</f>
        <v>1</v>
      </c>
      <c r="K59" s="56">
        <v>0.46700000000000003</v>
      </c>
      <c r="L59" s="60">
        <v>0.46439999999999998</v>
      </c>
      <c r="M59" s="90">
        <f>+MetasProyecto[[#This Row],[Magnitud ejecutada Marzo   2021]]/MetasProyecto[[#This Row],[Magnitud programada 2021]]</f>
        <v>0.99443254817987137</v>
      </c>
      <c r="N59" s="28">
        <f>+MetasProyecto[[#This Row],[Magntiud ejecutada diciembre 2020]]/MetasProyecto[[#This Row],[Magnitud cuatrienio ]]</f>
        <v>0.96458333333333346</v>
      </c>
    </row>
    <row r="60" spans="1:14" s="29" customFormat="1" ht="84.75" customHeight="1" x14ac:dyDescent="0.2">
      <c r="A60" s="18" t="s">
        <v>96</v>
      </c>
      <c r="B60" s="19">
        <v>7748</v>
      </c>
      <c r="C60" s="20" t="s">
        <v>99</v>
      </c>
      <c r="D60" s="19">
        <v>3</v>
      </c>
      <c r="E60" s="88" t="s">
        <v>102</v>
      </c>
      <c r="F60" s="19" t="s">
        <v>19</v>
      </c>
      <c r="G60" s="55">
        <v>1</v>
      </c>
      <c r="H60" s="55">
        <v>0.15</v>
      </c>
      <c r="I60" s="56">
        <v>0.15</v>
      </c>
      <c r="J60" s="24">
        <f>+MetasProyecto[[#This Row],[Magntiud ejecutada diciembre 2020]]/MetasProyecto[[#This Row],[Magnitud programada 2020]]</f>
        <v>1</v>
      </c>
      <c r="K60" s="55">
        <v>0.4</v>
      </c>
      <c r="L60" s="60">
        <v>0.19</v>
      </c>
      <c r="M60" s="61">
        <f>+MetasProyecto[[#This Row],[Magnitud ejecutada Marzo   2021]]/MetasProyecto[[#This Row],[Magnitud programada 2021]]</f>
        <v>0.47499999999999998</v>
      </c>
      <c r="N60" s="28">
        <f>+MetasProyecto[[#This Row],[Magntiud ejecutada diciembre 2020]]/MetasProyecto[[#This Row],[Magnitud cuatrienio ]]</f>
        <v>0.15</v>
      </c>
    </row>
    <row r="61" spans="1:14" s="29" customFormat="1" ht="50.25" customHeight="1" x14ac:dyDescent="0.3">
      <c r="A61" s="18" t="s">
        <v>96</v>
      </c>
      <c r="B61" s="19">
        <v>7748</v>
      </c>
      <c r="C61" s="20" t="s">
        <v>99</v>
      </c>
      <c r="D61" s="19">
        <v>4</v>
      </c>
      <c r="E61" s="89" t="s">
        <v>103</v>
      </c>
      <c r="F61" s="19" t="s">
        <v>44</v>
      </c>
      <c r="G61" s="55">
        <v>1</v>
      </c>
      <c r="H61" s="55">
        <v>1</v>
      </c>
      <c r="I61" s="56">
        <v>1</v>
      </c>
      <c r="J61" s="24">
        <f>+MetasProyecto[[#This Row],[Magntiud ejecutada diciembre 2020]]/MetasProyecto[[#This Row],[Magnitud programada 2020]]</f>
        <v>1</v>
      </c>
      <c r="K61" s="55">
        <v>1</v>
      </c>
      <c r="L61" s="60">
        <v>1</v>
      </c>
      <c r="M61" s="61">
        <f>+MetasProyecto[[#This Row],[Magnitud ejecutada Marzo   2021]]/MetasProyecto[[#This Row],[Magnitud programada 2021]]</f>
        <v>1</v>
      </c>
      <c r="N61" s="28">
        <f>+MetasProyecto[[#This Row],[Magntiud ejecutada diciembre 2020]]/MetasProyecto[[#This Row],[Magnitud cuatrienio ]]</f>
        <v>1</v>
      </c>
    </row>
    <row r="62" spans="1:14" s="29" customFormat="1" ht="57" customHeight="1" x14ac:dyDescent="0.2">
      <c r="A62" s="18" t="s">
        <v>104</v>
      </c>
      <c r="B62" s="19">
        <v>7748</v>
      </c>
      <c r="C62" s="20" t="s">
        <v>99</v>
      </c>
      <c r="D62" s="19">
        <v>5</v>
      </c>
      <c r="E62" s="88" t="s">
        <v>105</v>
      </c>
      <c r="F62" s="19" t="s">
        <v>19</v>
      </c>
      <c r="G62" s="19">
        <v>1</v>
      </c>
      <c r="H62" s="91">
        <v>0.1</v>
      </c>
      <c r="I62" s="91">
        <v>0.1</v>
      </c>
      <c r="J62" s="24">
        <f>+MetasProyecto[[#This Row],[Magntiud ejecutada diciembre 2020]]/MetasProyecto[[#This Row],[Magnitud programada 2020]]</f>
        <v>1</v>
      </c>
      <c r="K62" s="91">
        <v>0.3</v>
      </c>
      <c r="L62" s="92">
        <v>0.17</v>
      </c>
      <c r="M62" s="61">
        <f>+MetasProyecto[[#This Row],[Magnitud ejecutada Marzo   2021]]/MetasProyecto[[#This Row],[Magnitud programada 2021]]</f>
        <v>0.56666666666666676</v>
      </c>
      <c r="N62" s="28">
        <f>+MetasProyecto[[#This Row],[Magntiud ejecutada diciembre 2020]]/MetasProyecto[[#This Row],[Magnitud cuatrienio ]]</f>
        <v>0.1</v>
      </c>
    </row>
    <row r="63" spans="1:14" s="29" customFormat="1" ht="51.75" customHeight="1" x14ac:dyDescent="0.2">
      <c r="A63" s="18" t="s">
        <v>104</v>
      </c>
      <c r="B63" s="19">
        <v>7748</v>
      </c>
      <c r="C63" s="20" t="s">
        <v>99</v>
      </c>
      <c r="D63" s="19">
        <v>6</v>
      </c>
      <c r="E63" s="88" t="s">
        <v>106</v>
      </c>
      <c r="F63" s="19" t="s">
        <v>19</v>
      </c>
      <c r="G63" s="55">
        <v>1</v>
      </c>
      <c r="H63" s="55">
        <v>0.1</v>
      </c>
      <c r="I63" s="56">
        <v>0.1</v>
      </c>
      <c r="J63" s="24">
        <f>+MetasProyecto[[#This Row],[Magntiud ejecutada diciembre 2020]]/MetasProyecto[[#This Row],[Magnitud programada 2020]]</f>
        <v>1</v>
      </c>
      <c r="K63" s="55">
        <v>0.3</v>
      </c>
      <c r="L63" s="60">
        <v>0.17199999999999999</v>
      </c>
      <c r="M63" s="61">
        <f>+MetasProyecto[[#This Row],[Magnitud ejecutada Marzo   2021]]/MetasProyecto[[#This Row],[Magnitud programada 2021]]</f>
        <v>0.57333333333333336</v>
      </c>
      <c r="N63" s="28">
        <f>+MetasProyecto[[#This Row],[Magntiud ejecutada diciembre 2020]]/MetasProyecto[[#This Row],[Magnitud cuatrienio ]]</f>
        <v>0.1</v>
      </c>
    </row>
    <row r="64" spans="1:14" s="29" customFormat="1" ht="48.75" customHeight="1" x14ac:dyDescent="0.2">
      <c r="A64" s="18" t="s">
        <v>104</v>
      </c>
      <c r="B64" s="19">
        <v>7748</v>
      </c>
      <c r="C64" s="20" t="s">
        <v>99</v>
      </c>
      <c r="D64" s="19">
        <v>7</v>
      </c>
      <c r="E64" s="88" t="s">
        <v>107</v>
      </c>
      <c r="F64" s="19" t="s">
        <v>19</v>
      </c>
      <c r="G64" s="55">
        <v>1</v>
      </c>
      <c r="H64" s="55">
        <v>0.1</v>
      </c>
      <c r="I64" s="56">
        <v>0.1</v>
      </c>
      <c r="J64" s="24">
        <f>+MetasProyecto[[#This Row],[Magntiud ejecutada diciembre 2020]]/MetasProyecto[[#This Row],[Magnitud programada 2020]]</f>
        <v>1</v>
      </c>
      <c r="K64" s="55">
        <v>0.3</v>
      </c>
      <c r="L64" s="57">
        <v>0.14499999999999999</v>
      </c>
      <c r="M64" s="61">
        <f>+MetasProyecto[[#This Row],[Magnitud ejecutada Marzo   2021]]/MetasProyecto[[#This Row],[Magnitud programada 2021]]</f>
        <v>0.48333333333333334</v>
      </c>
      <c r="N64" s="28">
        <f>+MetasProyecto[[#This Row],[Magntiud ejecutada diciembre 2020]]/MetasProyecto[[#This Row],[Magnitud cuatrienio ]]</f>
        <v>0.1</v>
      </c>
    </row>
    <row r="65" spans="1:14" s="29" customFormat="1" ht="53.25" customHeight="1" x14ac:dyDescent="0.3">
      <c r="A65" s="18" t="s">
        <v>104</v>
      </c>
      <c r="B65" s="19">
        <v>7749</v>
      </c>
      <c r="C65" s="20" t="s">
        <v>108</v>
      </c>
      <c r="D65" s="19">
        <v>1</v>
      </c>
      <c r="E65" s="21" t="s">
        <v>109</v>
      </c>
      <c r="F65" s="19" t="s">
        <v>23</v>
      </c>
      <c r="G65" s="19">
        <v>1</v>
      </c>
      <c r="H65" s="25">
        <v>0.1</v>
      </c>
      <c r="I65" s="23">
        <v>0.1</v>
      </c>
      <c r="J65" s="51">
        <f>+MetasProyecto[[#This Row],[Magntiud ejecutada diciembre 2020]]/MetasProyecto[[#This Row],[Magnitud programada 2020]]</f>
        <v>1</v>
      </c>
      <c r="K65" s="25">
        <v>0.2</v>
      </c>
      <c r="L65" s="26">
        <v>0.05</v>
      </c>
      <c r="M65" s="50">
        <f>+MetasProyecto[[#This Row],[Magnitud ejecutada Marzo   2021]]/MetasProyecto[[#This Row],[Magnitud programada 2021]]</f>
        <v>0.25</v>
      </c>
      <c r="N65" s="27">
        <f>+MetasProyecto[[#This Row],[Magntiud ejecutada diciembre 2020]]/MetasProyecto[[#This Row],[Magnitud cuatrienio ]]</f>
        <v>0.1</v>
      </c>
    </row>
    <row r="66" spans="1:14" s="29" customFormat="1" ht="51" customHeight="1" x14ac:dyDescent="0.3">
      <c r="A66" s="29" t="s">
        <v>110</v>
      </c>
      <c r="B66" s="19">
        <v>7749</v>
      </c>
      <c r="C66" s="20" t="s">
        <v>108</v>
      </c>
      <c r="D66" s="19">
        <v>2</v>
      </c>
      <c r="E66" s="21" t="s">
        <v>111</v>
      </c>
      <c r="F66" s="19" t="s">
        <v>23</v>
      </c>
      <c r="G66" s="19">
        <v>412</v>
      </c>
      <c r="H66" s="22">
        <v>5</v>
      </c>
      <c r="I66" s="37">
        <v>5</v>
      </c>
      <c r="J66" s="51">
        <f>+MetasProyecto[[#This Row],[Magntiud ejecutada diciembre 2020]]/MetasProyecto[[#This Row],[Magnitud programada 2020]]</f>
        <v>1</v>
      </c>
      <c r="K66" s="22">
        <v>95</v>
      </c>
      <c r="L66" s="52">
        <v>20</v>
      </c>
      <c r="M66" s="27">
        <f>+MetasProyecto[[#This Row],[Magnitud ejecutada Marzo   2021]]/MetasProyecto[[#This Row],[Magnitud programada 2021]]</f>
        <v>0.21052631578947367</v>
      </c>
      <c r="N66" s="27">
        <f>+MetasProyecto[[#This Row],[Magntiud ejecutada diciembre 2020]]/MetasProyecto[[#This Row],[Magnitud cuatrienio ]]</f>
        <v>1.2135922330097087E-2</v>
      </c>
    </row>
    <row r="67" spans="1:14" s="29" customFormat="1" ht="26.25" customHeight="1" x14ac:dyDescent="0.3">
      <c r="A67" s="29" t="s">
        <v>110</v>
      </c>
      <c r="B67" s="19">
        <v>7749</v>
      </c>
      <c r="C67" s="20" t="s">
        <v>108</v>
      </c>
      <c r="D67" s="19">
        <v>3</v>
      </c>
      <c r="E67" s="21" t="s">
        <v>112</v>
      </c>
      <c r="F67" s="19" t="s">
        <v>23</v>
      </c>
      <c r="G67" s="19">
        <v>106680</v>
      </c>
      <c r="H67" s="22">
        <v>12733</v>
      </c>
      <c r="I67" s="37">
        <v>12733</v>
      </c>
      <c r="J67" s="51">
        <f>+MetasProyecto[[#This Row],[Magntiud ejecutada diciembre 2020]]/MetasProyecto[[#This Row],[Magnitud programada 2020]]</f>
        <v>1</v>
      </c>
      <c r="K67" s="22">
        <v>27765</v>
      </c>
      <c r="L67" s="52">
        <v>6250</v>
      </c>
      <c r="M67" s="27">
        <f>+MetasProyecto[[#This Row],[Magnitud ejecutada Marzo   2021]]/MetasProyecto[[#This Row],[Magnitud programada 2021]]</f>
        <v>0.22510354763191068</v>
      </c>
      <c r="N67" s="27">
        <f>+MetasProyecto[[#This Row],[Magntiud ejecutada diciembre 2020]]/MetasProyecto[[#This Row],[Magnitud cuatrienio ]]</f>
        <v>0.11935695538057743</v>
      </c>
    </row>
    <row r="68" spans="1:14" s="29" customFormat="1" ht="34.5" customHeight="1" x14ac:dyDescent="0.2">
      <c r="A68" s="29" t="s">
        <v>110</v>
      </c>
      <c r="B68" s="19">
        <v>7749</v>
      </c>
      <c r="C68" s="20" t="s">
        <v>108</v>
      </c>
      <c r="D68" s="19">
        <v>4</v>
      </c>
      <c r="E68" s="21" t="s">
        <v>113</v>
      </c>
      <c r="F68" s="93" t="s">
        <v>24</v>
      </c>
      <c r="G68" s="94">
        <v>20</v>
      </c>
      <c r="H68" s="94">
        <v>0</v>
      </c>
      <c r="I68" s="94">
        <v>0</v>
      </c>
      <c r="J68" s="51" t="e">
        <f>+MetasProyecto[[#This Row],[Magntiud ejecutada diciembre 2020]]/MetasProyecto[[#This Row],[Magnitud programada 2020]]</f>
        <v>#DIV/0!</v>
      </c>
      <c r="K68" s="94">
        <v>7</v>
      </c>
      <c r="L68" s="95">
        <v>0</v>
      </c>
      <c r="M68" s="27">
        <f>+MetasProyecto[[#This Row],[Magnitud ejecutada Marzo   2021]]/MetasProyecto[[#This Row],[Magnitud programada 2021]]</f>
        <v>0</v>
      </c>
      <c r="N68" s="27">
        <f>+MetasProyecto[[#This Row],[Magntiud ejecutada diciembre 2020]]/MetasProyecto[[#This Row],[Magnitud cuatrienio ]]</f>
        <v>0</v>
      </c>
    </row>
    <row r="69" spans="1:14" s="29" customFormat="1" ht="42" customHeight="1" x14ac:dyDescent="0.3">
      <c r="A69" s="29" t="s">
        <v>110</v>
      </c>
      <c r="B69" s="53">
        <v>7752</v>
      </c>
      <c r="C69" s="20" t="s">
        <v>114</v>
      </c>
      <c r="D69" s="53">
        <v>1</v>
      </c>
      <c r="E69" s="20" t="s">
        <v>115</v>
      </c>
      <c r="F69" s="53" t="s">
        <v>44</v>
      </c>
      <c r="G69" s="59">
        <v>1</v>
      </c>
      <c r="H69" s="55">
        <v>1</v>
      </c>
      <c r="I69" s="55">
        <v>1</v>
      </c>
      <c r="J69" s="51">
        <f>+MetasProyecto[[#This Row],[Magntiud ejecutada diciembre 2020]]/MetasProyecto[[#This Row],[Magnitud programada 2020]]</f>
        <v>1</v>
      </c>
      <c r="K69" s="55">
        <v>1</v>
      </c>
      <c r="L69" s="60">
        <v>1</v>
      </c>
      <c r="M69" s="61">
        <f>+MetasProyecto[[#This Row],[Magnitud ejecutada Marzo   2021]]/MetasProyecto[[#This Row],[Magnitud programada 2021]]</f>
        <v>1</v>
      </c>
      <c r="N69" s="27">
        <f>+MetasProyecto[[#This Row],[Magntiud ejecutada diciembre 2020]]/MetasProyecto[[#This Row],[Magnitud cuatrienio ]]</f>
        <v>1</v>
      </c>
    </row>
    <row r="70" spans="1:14" s="29" customFormat="1" ht="45.75" customHeight="1" x14ac:dyDescent="0.3">
      <c r="A70" s="29" t="s">
        <v>110</v>
      </c>
      <c r="B70" s="53">
        <v>7752</v>
      </c>
      <c r="C70" s="20" t="s">
        <v>114</v>
      </c>
      <c r="D70" s="53">
        <v>2</v>
      </c>
      <c r="E70" s="20" t="s">
        <v>116</v>
      </c>
      <c r="F70" s="53" t="s">
        <v>19</v>
      </c>
      <c r="G70" s="53">
        <v>1</v>
      </c>
      <c r="H70" s="96">
        <v>0.1</v>
      </c>
      <c r="I70" s="96">
        <v>0.09</v>
      </c>
      <c r="J70" s="51">
        <f>+MetasProyecto[[#This Row],[Magntiud ejecutada diciembre 2020]]/MetasProyecto[[#This Row],[Magnitud programada 2020]]</f>
        <v>0.89999999999999991</v>
      </c>
      <c r="K70" s="96">
        <v>0.3</v>
      </c>
      <c r="L70" s="97">
        <v>0.13</v>
      </c>
      <c r="M70" s="98">
        <f>+MetasProyecto[[#This Row],[Magnitud ejecutada Marzo   2021]]/MetasProyecto[[#This Row],[Magnitud programada 2021]]</f>
        <v>0.43333333333333335</v>
      </c>
      <c r="N70" s="27">
        <f>+MetasProyecto[[#This Row],[Magntiud ejecutada diciembre 2020]]/MetasProyecto[[#This Row],[Magnitud cuatrienio ]]</f>
        <v>0.09</v>
      </c>
    </row>
    <row r="71" spans="1:14" s="29" customFormat="1" ht="48.75" customHeight="1" x14ac:dyDescent="0.3">
      <c r="A71" s="18" t="s">
        <v>117</v>
      </c>
      <c r="B71" s="53">
        <v>7752</v>
      </c>
      <c r="C71" s="20" t="s">
        <v>114</v>
      </c>
      <c r="D71" s="53">
        <v>3</v>
      </c>
      <c r="E71" s="20" t="s">
        <v>118</v>
      </c>
      <c r="F71" s="53" t="s">
        <v>19</v>
      </c>
      <c r="G71" s="53">
        <v>1</v>
      </c>
      <c r="H71" s="96">
        <v>0.1</v>
      </c>
      <c r="I71" s="96">
        <v>0.1</v>
      </c>
      <c r="J71" s="51">
        <f>+MetasProyecto[[#This Row],[Magntiud ejecutada diciembre 2020]]/MetasProyecto[[#This Row],[Magnitud programada 2020]]</f>
        <v>1</v>
      </c>
      <c r="K71" s="96">
        <v>0.3</v>
      </c>
      <c r="L71" s="99">
        <v>0.161</v>
      </c>
      <c r="M71" s="98">
        <f>+MetasProyecto[[#This Row],[Magnitud ejecutada Marzo   2021]]/MetasProyecto[[#This Row],[Magnitud programada 2021]]</f>
        <v>0.53666666666666674</v>
      </c>
      <c r="N71" s="27">
        <f>+MetasProyecto[[#This Row],[Magntiud ejecutada diciembre 2020]]/MetasProyecto[[#This Row],[Magnitud cuatrienio ]]</f>
        <v>0.1</v>
      </c>
    </row>
    <row r="72" spans="1:14" s="29" customFormat="1" ht="48.75" customHeight="1" x14ac:dyDescent="0.3">
      <c r="A72" s="18" t="s">
        <v>117</v>
      </c>
      <c r="B72" s="85">
        <v>7753</v>
      </c>
      <c r="C72" s="20" t="s">
        <v>119</v>
      </c>
      <c r="D72" s="19">
        <v>1</v>
      </c>
      <c r="E72" s="21" t="s">
        <v>120</v>
      </c>
      <c r="F72" s="19" t="s">
        <v>23</v>
      </c>
      <c r="G72" s="19">
        <v>70000</v>
      </c>
      <c r="H72" s="36">
        <v>5833</v>
      </c>
      <c r="I72" s="37">
        <v>5879</v>
      </c>
      <c r="J72" s="46">
        <f>+MetasProyecto[[#This Row],[Magntiud ejecutada diciembre 2020]]/MetasProyecto[[#This Row],[Magnitud programada 2020]]</f>
        <v>1.0078861649237099</v>
      </c>
      <c r="K72" s="36">
        <v>17500</v>
      </c>
      <c r="L72" s="38">
        <v>0</v>
      </c>
      <c r="M72" s="27">
        <f>+MetasProyecto[[#This Row],[Magnitud ejecutada Marzo   2021]]/MetasProyecto[[#This Row],[Magnitud programada 2021]]</f>
        <v>0</v>
      </c>
      <c r="N72" s="28">
        <f>+MetasProyecto[[#This Row],[Magntiud ejecutada diciembre 2020]]/MetasProyecto[[#This Row],[Magnitud cuatrienio ]]</f>
        <v>8.3985714285714289E-2</v>
      </c>
    </row>
    <row r="73" spans="1:14" s="29" customFormat="1" ht="48.75" customHeight="1" x14ac:dyDescent="0.3">
      <c r="A73" s="18" t="s">
        <v>117</v>
      </c>
      <c r="B73" s="85">
        <v>7753</v>
      </c>
      <c r="C73" s="20" t="s">
        <v>119</v>
      </c>
      <c r="D73" s="19">
        <v>2</v>
      </c>
      <c r="E73" s="21" t="s">
        <v>121</v>
      </c>
      <c r="F73" s="19" t="s">
        <v>23</v>
      </c>
      <c r="G73" s="19">
        <v>10000</v>
      </c>
      <c r="H73" s="36">
        <v>1500</v>
      </c>
      <c r="I73" s="37">
        <v>1567</v>
      </c>
      <c r="J73" s="46">
        <f>+MetasProyecto[[#This Row],[Magntiud ejecutada diciembre 2020]]/MetasProyecto[[#This Row],[Magnitud programada 2020]]</f>
        <v>1.0446666666666666</v>
      </c>
      <c r="K73" s="36">
        <v>2500</v>
      </c>
      <c r="L73" s="38">
        <v>161</v>
      </c>
      <c r="M73" s="27">
        <f>+MetasProyecto[[#This Row],[Magnitud ejecutada Marzo   2021]]/MetasProyecto[[#This Row],[Magnitud programada 2021]]</f>
        <v>6.4399999999999999E-2</v>
      </c>
      <c r="N73" s="28">
        <f>+MetasProyecto[[#This Row],[Magntiud ejecutada diciembre 2020]]/MetasProyecto[[#This Row],[Magnitud cuatrienio ]]</f>
        <v>0.15670000000000001</v>
      </c>
    </row>
    <row r="74" spans="1:14" s="29" customFormat="1" ht="51.75" customHeight="1" x14ac:dyDescent="0.3">
      <c r="A74" s="18" t="s">
        <v>117</v>
      </c>
      <c r="B74" s="19">
        <v>7753</v>
      </c>
      <c r="C74" s="20" t="s">
        <v>119</v>
      </c>
      <c r="D74" s="19">
        <v>3</v>
      </c>
      <c r="E74" s="21" t="s">
        <v>122</v>
      </c>
      <c r="F74" s="19" t="s">
        <v>44</v>
      </c>
      <c r="G74" s="19">
        <v>1</v>
      </c>
      <c r="H74" s="36">
        <v>1</v>
      </c>
      <c r="I74" s="23">
        <v>1</v>
      </c>
      <c r="J74" s="24">
        <f>+MetasProyecto[[#This Row],[Magntiud ejecutada diciembre 2020]]/MetasProyecto[[#This Row],[Magnitud programada 2020]]</f>
        <v>1</v>
      </c>
      <c r="K74" s="36">
        <v>1</v>
      </c>
      <c r="L74" s="38">
        <v>0</v>
      </c>
      <c r="M74" s="27">
        <f>+MetasProyecto[[#This Row],[Magnitud ejecutada Marzo   2021]]/MetasProyecto[[#This Row],[Magnitud programada 2021]]</f>
        <v>0</v>
      </c>
      <c r="N74" s="28">
        <f>+MetasProyecto[[#This Row],[Magntiud ejecutada diciembre 2020]]/MetasProyecto[[#This Row],[Magnitud cuatrienio ]]</f>
        <v>1</v>
      </c>
    </row>
    <row r="75" spans="1:14" s="29" customFormat="1" ht="48.75" customHeight="1" x14ac:dyDescent="0.3">
      <c r="A75" s="18" t="s">
        <v>123</v>
      </c>
      <c r="B75" s="19">
        <v>7753</v>
      </c>
      <c r="C75" s="20" t="s">
        <v>119</v>
      </c>
      <c r="D75" s="19">
        <v>4</v>
      </c>
      <c r="E75" s="21" t="s">
        <v>124</v>
      </c>
      <c r="F75" s="19" t="s">
        <v>26</v>
      </c>
      <c r="G75" s="19">
        <v>1</v>
      </c>
      <c r="H75" s="25">
        <v>0.1</v>
      </c>
      <c r="I75" s="23">
        <v>0.1</v>
      </c>
      <c r="J75" s="24">
        <f>+MetasProyecto[[#This Row],[Magntiud ejecutada diciembre 2020]]/MetasProyecto[[#This Row],[Magnitud programada 2020]]</f>
        <v>1</v>
      </c>
      <c r="K75" s="25">
        <v>0.6</v>
      </c>
      <c r="L75" s="62">
        <v>0.02</v>
      </c>
      <c r="M75" s="27">
        <f>+MetasProyecto[[#This Row],[Magnitud ejecutada Marzo   2021]]/MetasProyecto[[#This Row],[Magnitud programada 2021]]</f>
        <v>3.3333333333333333E-2</v>
      </c>
      <c r="N75" s="28">
        <f>+MetasProyecto[[#This Row],[Magntiud ejecutada diciembre 2020]]/MetasProyecto[[#This Row],[Magnitud cuatrienio ]]</f>
        <v>0.1</v>
      </c>
    </row>
    <row r="76" spans="1:14" s="29" customFormat="1" ht="39.75" customHeight="1" x14ac:dyDescent="0.3">
      <c r="A76" s="18" t="s">
        <v>123</v>
      </c>
      <c r="B76" s="19">
        <v>7756</v>
      </c>
      <c r="C76" s="20" t="s">
        <v>125</v>
      </c>
      <c r="D76" s="19">
        <v>1</v>
      </c>
      <c r="E76" s="21" t="s">
        <v>126</v>
      </c>
      <c r="F76" s="19" t="s">
        <v>23</v>
      </c>
      <c r="G76" s="19">
        <v>1</v>
      </c>
      <c r="H76" s="91">
        <v>0.15</v>
      </c>
      <c r="I76" s="91">
        <v>0.15</v>
      </c>
      <c r="J76" s="51">
        <f>+MetasProyecto[[#This Row],[Magntiud ejecutada diciembre 2020]]/MetasProyecto[[#This Row],[Magnitud programada 2020]]</f>
        <v>1</v>
      </c>
      <c r="K76" s="91">
        <v>0.25</v>
      </c>
      <c r="L76" s="92">
        <v>3.1E-2</v>
      </c>
      <c r="M76" s="98">
        <f>+MetasProyecto[[#This Row],[Magnitud ejecutada Marzo   2021]]/MetasProyecto[[#This Row],[Magnitud programada 2021]]</f>
        <v>0.124</v>
      </c>
      <c r="N76" s="27">
        <f>+MetasProyecto[[#This Row],[Magntiud ejecutada diciembre 2020]]/MetasProyecto[[#This Row],[Magnitud cuatrienio ]]</f>
        <v>0.15</v>
      </c>
    </row>
    <row r="77" spans="1:14" s="29" customFormat="1" ht="40.5" customHeight="1" x14ac:dyDescent="0.3">
      <c r="A77" s="18" t="s">
        <v>117</v>
      </c>
      <c r="B77" s="19">
        <v>7756</v>
      </c>
      <c r="C77" s="20" t="s">
        <v>125</v>
      </c>
      <c r="D77" s="19">
        <v>2</v>
      </c>
      <c r="E77" s="21" t="s">
        <v>127</v>
      </c>
      <c r="F77" s="19" t="s">
        <v>128</v>
      </c>
      <c r="G77" s="19">
        <v>7544</v>
      </c>
      <c r="H77" s="19">
        <v>0</v>
      </c>
      <c r="I77" s="91">
        <v>0</v>
      </c>
      <c r="J77" s="49">
        <v>0</v>
      </c>
      <c r="K77" s="91">
        <v>1937</v>
      </c>
      <c r="L77" s="92">
        <v>0</v>
      </c>
      <c r="M77" s="98">
        <f>+MetasProyecto[[#This Row],[Magnitud ejecutada Marzo   2021]]/MetasProyecto[[#This Row],[Magnitud programada 2021]]</f>
        <v>0</v>
      </c>
      <c r="N77" s="27">
        <f>+MetasProyecto[[#This Row],[Magntiud ejecutada diciembre 2020]]/MetasProyecto[[#This Row],[Magnitud cuatrienio ]]</f>
        <v>0</v>
      </c>
    </row>
    <row r="78" spans="1:14" s="29" customFormat="1" ht="46.5" customHeight="1" x14ac:dyDescent="0.3">
      <c r="A78" s="18" t="s">
        <v>117</v>
      </c>
      <c r="B78" s="19">
        <v>7756</v>
      </c>
      <c r="C78" s="20" t="s">
        <v>125</v>
      </c>
      <c r="D78" s="19">
        <v>3</v>
      </c>
      <c r="E78" s="89" t="s">
        <v>129</v>
      </c>
      <c r="F78" s="19" t="s">
        <v>130</v>
      </c>
      <c r="G78" s="19">
        <v>1</v>
      </c>
      <c r="H78" s="100">
        <v>1</v>
      </c>
      <c r="I78" s="100">
        <v>1</v>
      </c>
      <c r="J78" s="51">
        <f>+MetasProyecto[[#This Row],[Magntiud ejecutada diciembre 2020]]/MetasProyecto[[#This Row],[Magnitud programada 2020]]</f>
        <v>1</v>
      </c>
      <c r="K78" s="100">
        <v>1</v>
      </c>
      <c r="L78" s="97">
        <v>0.13600000000000001</v>
      </c>
      <c r="M78" s="98">
        <f>+MetasProyecto[[#This Row],[Magnitud ejecutada Marzo   2021]]/MetasProyecto[[#This Row],[Magnitud programada 2021]]</f>
        <v>0.13600000000000001</v>
      </c>
      <c r="N78" s="27">
        <f>+MetasProyecto[[#This Row],[Magntiud ejecutada diciembre 2020]]/MetasProyecto[[#This Row],[Magnitud cuatrienio ]]</f>
        <v>1</v>
      </c>
    </row>
    <row r="79" spans="1:14" s="29" customFormat="1" ht="42.75" customHeight="1" x14ac:dyDescent="0.3">
      <c r="A79" s="18" t="s">
        <v>117</v>
      </c>
      <c r="B79" s="19">
        <v>7756</v>
      </c>
      <c r="C79" s="20" t="s">
        <v>125</v>
      </c>
      <c r="D79" s="19">
        <v>4</v>
      </c>
      <c r="E79" s="21" t="s">
        <v>131</v>
      </c>
      <c r="F79" s="19" t="s">
        <v>26</v>
      </c>
      <c r="G79" s="19">
        <v>2</v>
      </c>
      <c r="H79" s="48">
        <v>0</v>
      </c>
      <c r="I79" s="100"/>
      <c r="J79" s="49" t="e">
        <f>+#REF!/MetasProyecto[[#This Row],[Magnitud programada 2020]]</f>
        <v>#REF!</v>
      </c>
      <c r="K79" s="96">
        <v>0.2</v>
      </c>
      <c r="L79" s="101">
        <v>0.04</v>
      </c>
      <c r="M79" s="98">
        <f>+MetasProyecto[[#This Row],[Magnitud ejecutada Marzo   2021]]/MetasProyecto[[#This Row],[Magnitud programada 2021]]</f>
        <v>0.19999999999999998</v>
      </c>
      <c r="N79" s="27">
        <f>+MetasProyecto[[#This Row],[Magntiud ejecutada diciembre 2020]]/MetasProyecto[[#This Row],[Magnitud cuatrienio ]]</f>
        <v>0</v>
      </c>
    </row>
    <row r="80" spans="1:14" s="29" customFormat="1" ht="54" customHeight="1" x14ac:dyDescent="0.3">
      <c r="A80" s="18" t="s">
        <v>117</v>
      </c>
      <c r="B80" s="19">
        <v>7756</v>
      </c>
      <c r="C80" s="20" t="s">
        <v>125</v>
      </c>
      <c r="D80" s="19">
        <v>5</v>
      </c>
      <c r="E80" s="89" t="s">
        <v>132</v>
      </c>
      <c r="F80" s="19" t="s">
        <v>23</v>
      </c>
      <c r="G80" s="19">
        <v>1600</v>
      </c>
      <c r="H80" s="91">
        <v>1773</v>
      </c>
      <c r="I80" s="91">
        <v>1773</v>
      </c>
      <c r="J80" s="51">
        <f>+MetasProyecto[[#This Row],[Magntiud ejecutada diciembre 2020]]/MetasProyecto[[#This Row],[Magnitud programada 2020]]</f>
        <v>1</v>
      </c>
      <c r="K80" s="91">
        <v>2983</v>
      </c>
      <c r="L80" s="92">
        <v>376</v>
      </c>
      <c r="M80" s="98">
        <f>+MetasProyecto[[#This Row],[Magnitud ejecutada Marzo   2021]]/MetasProyecto[[#This Row],[Magnitud programada 2021]]</f>
        <v>0.12604760308414348</v>
      </c>
      <c r="N80" s="27">
        <f>+MetasProyecto[[#This Row],[Magntiud ejecutada diciembre 2020]]/MetasProyecto[[#This Row],[Magnitud cuatrienio ]]</f>
        <v>1.108125</v>
      </c>
    </row>
    <row r="81" spans="1:16" s="29" customFormat="1" ht="69.75" customHeight="1" x14ac:dyDescent="0.3">
      <c r="A81" s="18" t="s">
        <v>117</v>
      </c>
      <c r="B81" s="39">
        <v>7757</v>
      </c>
      <c r="C81" s="20" t="s">
        <v>133</v>
      </c>
      <c r="D81" s="19">
        <v>1</v>
      </c>
      <c r="E81" s="21" t="s">
        <v>134</v>
      </c>
      <c r="F81" s="19" t="s">
        <v>19</v>
      </c>
      <c r="G81" s="19">
        <v>1</v>
      </c>
      <c r="H81" s="25">
        <v>0.1</v>
      </c>
      <c r="I81" s="23">
        <v>0.1</v>
      </c>
      <c r="J81" s="51">
        <f>+MetasProyecto[[#This Row],[Magntiud ejecutada diciembre 2020]]/MetasProyecto[[#This Row],[Magnitud programada 2020]]</f>
        <v>1</v>
      </c>
      <c r="K81" s="25">
        <v>0.3</v>
      </c>
      <c r="L81" s="26">
        <v>0.14419999999999999</v>
      </c>
      <c r="M81" s="27">
        <f>+MetasProyecto[[#This Row],[Magnitud ejecutada Marzo   2021]]/MetasProyecto[[#This Row],[Magnitud programada 2021]]</f>
        <v>0.48066666666666669</v>
      </c>
      <c r="N81" s="27">
        <f>+MetasProyecto[[#This Row],[Magntiud ejecutada diciembre 2020]]/MetasProyecto[[#This Row],[Magnitud cuatrienio ]]</f>
        <v>0.1</v>
      </c>
    </row>
    <row r="82" spans="1:16" s="29" customFormat="1" ht="94.5" customHeight="1" x14ac:dyDescent="0.3">
      <c r="A82" s="18" t="s">
        <v>16</v>
      </c>
      <c r="B82" s="39">
        <v>7757</v>
      </c>
      <c r="C82" s="20" t="s">
        <v>133</v>
      </c>
      <c r="D82" s="19">
        <v>2</v>
      </c>
      <c r="E82" s="21" t="s">
        <v>135</v>
      </c>
      <c r="F82" s="19" t="s">
        <v>19</v>
      </c>
      <c r="G82" s="19">
        <v>1</v>
      </c>
      <c r="H82" s="25">
        <v>0.1</v>
      </c>
      <c r="I82" s="23">
        <v>0.1</v>
      </c>
      <c r="J82" s="51">
        <f>+MetasProyecto[[#This Row],[Magntiud ejecutada diciembre 2020]]/MetasProyecto[[#This Row],[Magnitud programada 2020]]</f>
        <v>1</v>
      </c>
      <c r="K82" s="25">
        <v>0.3</v>
      </c>
      <c r="L82" s="26">
        <v>0.1502</v>
      </c>
      <c r="M82" s="27">
        <f>+MetasProyecto[[#This Row],[Magnitud ejecutada Marzo   2021]]/MetasProyecto[[#This Row],[Magnitud programada 2021]]</f>
        <v>0.5006666666666667</v>
      </c>
      <c r="N82" s="27">
        <f>+MetasProyecto[[#This Row],[Magntiud ejecutada diciembre 2020]]/MetasProyecto[[#This Row],[Magnitud cuatrienio ]]</f>
        <v>0.1</v>
      </c>
    </row>
    <row r="83" spans="1:16" s="29" customFormat="1" ht="108.75" customHeight="1" x14ac:dyDescent="0.3">
      <c r="A83" s="18" t="s">
        <v>16</v>
      </c>
      <c r="B83" s="39">
        <v>7757</v>
      </c>
      <c r="C83" s="20" t="s">
        <v>133</v>
      </c>
      <c r="D83" s="19">
        <v>3</v>
      </c>
      <c r="E83" s="21" t="s">
        <v>136</v>
      </c>
      <c r="F83" s="19" t="s">
        <v>44</v>
      </c>
      <c r="G83" s="19">
        <v>17000</v>
      </c>
      <c r="H83" s="22">
        <v>17000</v>
      </c>
      <c r="I83" s="37">
        <v>16414</v>
      </c>
      <c r="J83" s="51">
        <f>+MetasProyecto[[#This Row],[Magntiud ejecutada diciembre 2020]]/MetasProyecto[[#This Row],[Magnitud programada 2020]]</f>
        <v>0.96552941176470586</v>
      </c>
      <c r="K83" s="22">
        <v>17000</v>
      </c>
      <c r="L83" s="52">
        <v>5696</v>
      </c>
      <c r="M83" s="27">
        <f>+MetasProyecto[[#This Row],[Magnitud ejecutada Marzo   2021]]/MetasProyecto[[#This Row],[Magnitud programada 2021]]</f>
        <v>0.33505882352941174</v>
      </c>
      <c r="N83" s="27">
        <f>+MetasProyecto[[#This Row],[Magntiud ejecutada diciembre 2020]]/MetasProyecto[[#This Row],[Magnitud cuatrienio ]]</f>
        <v>0.96552941176470586</v>
      </c>
    </row>
    <row r="84" spans="1:16" s="29" customFormat="1" ht="57.75" customHeight="1" x14ac:dyDescent="0.3">
      <c r="A84" s="18" t="s">
        <v>16</v>
      </c>
      <c r="B84" s="39">
        <v>7757</v>
      </c>
      <c r="C84" s="20" t="s">
        <v>133</v>
      </c>
      <c r="D84" s="19">
        <v>4</v>
      </c>
      <c r="E84" s="21" t="s">
        <v>137</v>
      </c>
      <c r="F84" s="19" t="s">
        <v>44</v>
      </c>
      <c r="G84" s="19">
        <v>9795</v>
      </c>
      <c r="H84" s="22">
        <v>4055</v>
      </c>
      <c r="I84" s="23">
        <v>1951</v>
      </c>
      <c r="J84" s="51">
        <f>+MetasProyecto[[#This Row],[Magntiud ejecutada diciembre 2020]]/MetasProyecto[[#This Row],[Magnitud programada 2020]]</f>
        <v>0.48113440197287299</v>
      </c>
      <c r="K84" s="22">
        <v>9795</v>
      </c>
      <c r="L84" s="52">
        <v>1586</v>
      </c>
      <c r="M84" s="27">
        <f>+MetasProyecto[[#This Row],[Magnitud ejecutada Marzo   2021]]/MetasProyecto[[#This Row],[Magnitud programada 2021]]</f>
        <v>0.16191934660541094</v>
      </c>
      <c r="N84" s="27">
        <f>+MetasProyecto[[#This Row],[Magntiud ejecutada diciembre 2020]]/MetasProyecto[[#This Row],[Magnitud cuatrienio ]]</f>
        <v>0.19918325676365492</v>
      </c>
    </row>
    <row r="85" spans="1:16" s="29" customFormat="1" ht="54" customHeight="1" x14ac:dyDescent="0.3">
      <c r="A85" s="18" t="s">
        <v>16</v>
      </c>
      <c r="B85" s="39">
        <v>7757</v>
      </c>
      <c r="C85" s="20" t="s">
        <v>133</v>
      </c>
      <c r="D85" s="19">
        <v>5</v>
      </c>
      <c r="E85" s="21" t="s">
        <v>138</v>
      </c>
      <c r="F85" s="19" t="s">
        <v>19</v>
      </c>
      <c r="G85" s="19">
        <v>1</v>
      </c>
      <c r="H85" s="25">
        <v>0.1</v>
      </c>
      <c r="I85" s="23">
        <v>0.1</v>
      </c>
      <c r="J85" s="51">
        <f>+MetasProyecto[[#This Row],[Magntiud ejecutada diciembre 2020]]/MetasProyecto[[#This Row],[Magnitud programada 2020]]</f>
        <v>1</v>
      </c>
      <c r="K85" s="25">
        <v>0.3</v>
      </c>
      <c r="L85" s="26">
        <v>0.14080000000000001</v>
      </c>
      <c r="M85" s="27">
        <f>+MetasProyecto[[#This Row],[Magnitud ejecutada Marzo   2021]]/MetasProyecto[[#This Row],[Magnitud programada 2021]]</f>
        <v>0.46933333333333338</v>
      </c>
      <c r="N85" s="27">
        <f>+MetasProyecto[[#This Row],[Magntiud ejecutada diciembre 2020]]/MetasProyecto[[#This Row],[Magnitud cuatrienio ]]</f>
        <v>0.1</v>
      </c>
    </row>
    <row r="86" spans="1:16" s="29" customFormat="1" ht="54.75" customHeight="1" x14ac:dyDescent="0.3">
      <c r="A86" s="18" t="s">
        <v>16</v>
      </c>
      <c r="B86" s="19">
        <v>7768</v>
      </c>
      <c r="C86" s="20" t="s">
        <v>139</v>
      </c>
      <c r="D86" s="19">
        <v>1</v>
      </c>
      <c r="E86" s="21" t="s">
        <v>140</v>
      </c>
      <c r="F86" s="19" t="s">
        <v>44</v>
      </c>
      <c r="G86" s="19">
        <v>100</v>
      </c>
      <c r="H86" s="22">
        <v>100</v>
      </c>
      <c r="I86" s="37">
        <v>100</v>
      </c>
      <c r="J86" s="51">
        <f>+MetasProyecto[[#This Row],[Magntiud ejecutada diciembre 2020]]/MetasProyecto[[#This Row],[Magnitud programada 2020]]</f>
        <v>1</v>
      </c>
      <c r="K86" s="22">
        <v>100</v>
      </c>
      <c r="L86" s="52">
        <v>100</v>
      </c>
      <c r="M86" s="27">
        <f>+MetasProyecto[[#This Row],[Magnitud ejecutada Marzo   2021]]/MetasProyecto[[#This Row],[Magnitud programada 2021]]</f>
        <v>1</v>
      </c>
      <c r="N86" s="27">
        <f>+MetasProyecto[[#This Row],[Magntiud ejecutada diciembre 2020]]/MetasProyecto[[#This Row],[Magnitud cuatrienio ]]</f>
        <v>1</v>
      </c>
    </row>
    <row r="87" spans="1:16" s="29" customFormat="1" ht="52.5" customHeight="1" x14ac:dyDescent="0.3">
      <c r="A87" s="18" t="s">
        <v>16</v>
      </c>
      <c r="B87" s="19">
        <v>7768</v>
      </c>
      <c r="C87" s="20" t="s">
        <v>139</v>
      </c>
      <c r="D87" s="19">
        <v>2</v>
      </c>
      <c r="E87" s="21" t="s">
        <v>141</v>
      </c>
      <c r="F87" s="19" t="s">
        <v>26</v>
      </c>
      <c r="G87" s="19">
        <v>22700</v>
      </c>
      <c r="H87" s="19">
        <v>0</v>
      </c>
      <c r="I87" s="37"/>
      <c r="J87" s="49" t="e">
        <f>+#REF!/MetasProyecto[[#This Row],[Magnitud programada 2020]]</f>
        <v>#REF!</v>
      </c>
      <c r="K87" s="19">
        <v>5675</v>
      </c>
      <c r="L87" s="102">
        <v>0</v>
      </c>
      <c r="M87" s="103">
        <f>+MetasProyecto[[#This Row],[Magnitud ejecutada Marzo   2021]]/MetasProyecto[[#This Row],[Magnitud programada 2021]]</f>
        <v>0</v>
      </c>
      <c r="N87" s="27">
        <f>+MetasProyecto[[#This Row],[Magntiud ejecutada diciembre 2020]]/MetasProyecto[[#This Row],[Magnitud cuatrienio ]]</f>
        <v>0</v>
      </c>
    </row>
    <row r="88" spans="1:16" s="29" customFormat="1" ht="81.75" customHeight="1" x14ac:dyDescent="0.3">
      <c r="A88" s="18" t="s">
        <v>32</v>
      </c>
      <c r="B88" s="19">
        <v>7768</v>
      </c>
      <c r="C88" s="20" t="s">
        <v>139</v>
      </c>
      <c r="D88" s="19">
        <v>3</v>
      </c>
      <c r="E88" s="21" t="s">
        <v>142</v>
      </c>
      <c r="F88" s="19" t="s">
        <v>23</v>
      </c>
      <c r="G88" s="19">
        <v>15000</v>
      </c>
      <c r="H88" s="19">
        <v>0</v>
      </c>
      <c r="I88" s="37"/>
      <c r="J88" s="49" t="e">
        <f>+#REF!/MetasProyecto[[#This Row],[Magnitud programada 2020]]</f>
        <v>#REF!</v>
      </c>
      <c r="K88" s="22">
        <v>3750</v>
      </c>
      <c r="L88" s="52">
        <v>0</v>
      </c>
      <c r="M88" s="27">
        <f>+MetasProyecto[[#This Row],[Magnitud ejecutada Marzo   2021]]/MetasProyecto[[#This Row],[Magnitud programada 2021]]</f>
        <v>0</v>
      </c>
      <c r="N88" s="27">
        <f>+MetasProyecto[[#This Row],[Magntiud ejecutada diciembre 2020]]/MetasProyecto[[#This Row],[Magnitud cuatrienio ]]</f>
        <v>0</v>
      </c>
    </row>
    <row r="89" spans="1:16" s="29" customFormat="1" ht="55.5" customHeight="1" x14ac:dyDescent="0.3">
      <c r="A89" s="18" t="s">
        <v>32</v>
      </c>
      <c r="B89" s="19">
        <v>7768</v>
      </c>
      <c r="C89" s="20" t="s">
        <v>139</v>
      </c>
      <c r="D89" s="19">
        <v>4</v>
      </c>
      <c r="E89" s="21" t="s">
        <v>143</v>
      </c>
      <c r="F89" s="19" t="s">
        <v>23</v>
      </c>
      <c r="G89" s="19">
        <v>4000</v>
      </c>
      <c r="H89" s="22">
        <v>0</v>
      </c>
      <c r="I89" s="32">
        <v>0</v>
      </c>
      <c r="J89" s="46" t="e">
        <f>+#REF!/MetasProyecto[[#This Row],[Magnitud programada 2020]]</f>
        <v>#REF!</v>
      </c>
      <c r="K89" s="22">
        <v>1000</v>
      </c>
      <c r="L89" s="52">
        <v>0</v>
      </c>
      <c r="M89" s="27">
        <f>+MetasProyecto[[#This Row],[Magnitud ejecutada Marzo   2021]]/MetasProyecto[[#This Row],[Magnitud programada 2021]]</f>
        <v>0</v>
      </c>
      <c r="N89" s="28">
        <f>+MetasProyecto[[#This Row],[Magntiud ejecutada diciembre 2020]]/MetasProyecto[[#This Row],[Magnitud cuatrienio ]]</f>
        <v>0</v>
      </c>
    </row>
    <row r="90" spans="1:16" s="29" customFormat="1" ht="76.5" customHeight="1" x14ac:dyDescent="0.3">
      <c r="A90" s="18" t="s">
        <v>32</v>
      </c>
      <c r="B90" s="104">
        <v>7770</v>
      </c>
      <c r="C90" s="21" t="s">
        <v>144</v>
      </c>
      <c r="D90" s="19">
        <v>1</v>
      </c>
      <c r="E90" s="21" t="s">
        <v>145</v>
      </c>
      <c r="F90" s="19" t="s">
        <v>19</v>
      </c>
      <c r="G90" s="19">
        <v>92500</v>
      </c>
      <c r="H90" s="105">
        <v>87828</v>
      </c>
      <c r="I90" s="37">
        <v>87828</v>
      </c>
      <c r="J90" s="51">
        <f>+MetasProyecto[[#This Row],[Magntiud ejecutada diciembre 2020]]/MetasProyecto[[#This Row],[Magnitud programada 2020]]</f>
        <v>1</v>
      </c>
      <c r="K90" s="105">
        <v>89805</v>
      </c>
      <c r="L90" s="106">
        <v>87831</v>
      </c>
      <c r="M90" s="27">
        <f>+MetasProyecto[[#This Row],[Magnitud ejecutada Marzo   2021]]/MetasProyecto[[#This Row],[Magnitud programada 2021]]</f>
        <v>0.97801904125605477</v>
      </c>
      <c r="N90" s="27">
        <f>+MetasProyecto[[#This Row],[Magnitud ejecutada Marzo   2021]]/MetasProyecto[[#This Row],[Magnitud cuatrienio ]]</f>
        <v>0.94952432432432432</v>
      </c>
    </row>
    <row r="91" spans="1:16" s="29" customFormat="1" ht="76.5" customHeight="1" x14ac:dyDescent="0.3">
      <c r="A91" s="18" t="s">
        <v>16</v>
      </c>
      <c r="B91" s="19">
        <v>7770</v>
      </c>
      <c r="C91" s="21" t="s">
        <v>144</v>
      </c>
      <c r="D91" s="19">
        <v>2</v>
      </c>
      <c r="E91" s="21" t="s">
        <v>146</v>
      </c>
      <c r="F91" s="19" t="s">
        <v>23</v>
      </c>
      <c r="G91" s="19">
        <v>38300</v>
      </c>
      <c r="H91" s="22">
        <v>12200</v>
      </c>
      <c r="I91" s="37">
        <v>12200</v>
      </c>
      <c r="J91" s="47">
        <f>+MetasProyecto[[#This Row],[Magntiud ejecutada diciembre 2020]]/MetasProyecto[[#This Row],[Magnitud programada 2020]]</f>
        <v>1</v>
      </c>
      <c r="K91" s="22">
        <v>15000</v>
      </c>
      <c r="L91" s="52">
        <v>6026</v>
      </c>
      <c r="M91" s="27">
        <f>+MetasProyecto[[#This Row],[Magnitud ejecutada Marzo   2021]]/MetasProyecto[[#This Row],[Magnitud programada 2021]]</f>
        <v>0.40173333333333333</v>
      </c>
      <c r="N91" s="27">
        <f>+MetasProyecto[[#This Row],[Magntiud ejecutada diciembre 2020]]/MetasProyecto[[#This Row],[Magnitud cuatrienio ]]</f>
        <v>0.31853785900783288</v>
      </c>
    </row>
    <row r="92" spans="1:16" s="29" customFormat="1" ht="38.25" x14ac:dyDescent="0.3">
      <c r="A92" s="18" t="s">
        <v>16</v>
      </c>
      <c r="B92" s="19">
        <v>7770</v>
      </c>
      <c r="C92" s="21" t="s">
        <v>144</v>
      </c>
      <c r="D92" s="19">
        <v>3</v>
      </c>
      <c r="E92" s="21" t="s">
        <v>147</v>
      </c>
      <c r="F92" s="19" t="s">
        <v>19</v>
      </c>
      <c r="G92" s="19">
        <v>940</v>
      </c>
      <c r="H92" s="22">
        <v>443</v>
      </c>
      <c r="I92" s="37">
        <v>443</v>
      </c>
      <c r="J92" s="51">
        <f>+MetasProyecto[[#This Row],[Magntiud ejecutada diciembre 2020]]/MetasProyecto[[#This Row],[Magnitud programada 2020]]</f>
        <v>1</v>
      </c>
      <c r="K92" s="22">
        <v>530</v>
      </c>
      <c r="L92" s="52">
        <v>512</v>
      </c>
      <c r="M92" s="27">
        <f>+MetasProyecto[[#This Row],[Magnitud ejecutada Marzo   2021]]/MetasProyecto[[#This Row],[Magnitud programada 2021]]</f>
        <v>0.96603773584905661</v>
      </c>
      <c r="N92" s="27">
        <f>+MetasProyecto[[#This Row],[Magntiud ejecutada diciembre 2020]]/MetasProyecto[[#This Row],[Magnitud cuatrienio ]]</f>
        <v>0.47127659574468084</v>
      </c>
      <c r="P92" s="107"/>
    </row>
    <row r="93" spans="1:16" s="29" customFormat="1" ht="38.25" x14ac:dyDescent="0.3">
      <c r="A93" s="18" t="s">
        <v>16</v>
      </c>
      <c r="B93" s="19">
        <v>7770</v>
      </c>
      <c r="C93" s="21" t="s">
        <v>144</v>
      </c>
      <c r="D93" s="19">
        <v>4</v>
      </c>
      <c r="E93" s="21" t="s">
        <v>148</v>
      </c>
      <c r="F93" s="19" t="s">
        <v>19</v>
      </c>
      <c r="G93" s="19">
        <v>2800</v>
      </c>
      <c r="H93" s="105">
        <v>2408</v>
      </c>
      <c r="I93" s="37">
        <v>2059</v>
      </c>
      <c r="J93" s="51">
        <f>+MetasProyecto[[#This Row],[Magntiud ejecutada diciembre 2020]]/MetasProyecto[[#This Row],[Magnitud programada 2020]]</f>
        <v>0.85506644518272423</v>
      </c>
      <c r="K93" s="105">
        <v>2506</v>
      </c>
      <c r="L93" s="52">
        <v>2153</v>
      </c>
      <c r="M93" s="27">
        <f>+MetasProyecto[[#This Row],[Magnitud ejecutada Marzo   2021]]/MetasProyecto[[#This Row],[Magnitud programada 2021]]</f>
        <v>0.85913806863527531</v>
      </c>
      <c r="N93" s="27">
        <f>+MetasProyecto[[#This Row],[Magntiud ejecutada diciembre 2020]]/MetasProyecto[[#This Row],[Magnitud cuatrienio ]]</f>
        <v>0.73535714285714282</v>
      </c>
    </row>
    <row r="94" spans="1:16" s="29" customFormat="1" ht="51" x14ac:dyDescent="0.3">
      <c r="A94" s="18" t="s">
        <v>16</v>
      </c>
      <c r="B94" s="19">
        <v>7770</v>
      </c>
      <c r="C94" s="21" t="s">
        <v>144</v>
      </c>
      <c r="D94" s="19">
        <v>5</v>
      </c>
      <c r="E94" s="21" t="s">
        <v>149</v>
      </c>
      <c r="F94" s="19" t="s">
        <v>19</v>
      </c>
      <c r="G94" s="19">
        <v>20</v>
      </c>
      <c r="H94" s="22">
        <v>1</v>
      </c>
      <c r="I94" s="23">
        <v>1</v>
      </c>
      <c r="J94" s="51">
        <f>+MetasProyecto[[#This Row],[Magntiud ejecutada diciembre 2020]]/MetasProyecto[[#This Row],[Magnitud programada 2020]]</f>
        <v>1</v>
      </c>
      <c r="K94" s="22">
        <v>10</v>
      </c>
      <c r="L94" s="52">
        <v>8</v>
      </c>
      <c r="M94" s="27">
        <f>+MetasProyecto[[#This Row],[Magnitud ejecutada Marzo   2021]]/MetasProyecto[[#This Row],[Magnitud programada 2021]]</f>
        <v>0.8</v>
      </c>
      <c r="N94" s="27">
        <f>+MetasProyecto[[#This Row],[Magntiud ejecutada diciembre 2020]]/MetasProyecto[[#This Row],[Magnitud cuatrienio ]]</f>
        <v>0.05</v>
      </c>
    </row>
    <row r="95" spans="1:16" s="29" customFormat="1" ht="74.25" customHeight="1" x14ac:dyDescent="0.3">
      <c r="A95" s="18" t="s">
        <v>16</v>
      </c>
      <c r="B95" s="19">
        <v>7770</v>
      </c>
      <c r="C95" s="21" t="s">
        <v>144</v>
      </c>
      <c r="D95" s="19">
        <v>6</v>
      </c>
      <c r="E95" s="21" t="s">
        <v>150</v>
      </c>
      <c r="F95" s="19" t="s">
        <v>44</v>
      </c>
      <c r="G95" s="31">
        <v>1</v>
      </c>
      <c r="H95" s="31">
        <v>1</v>
      </c>
      <c r="I95" s="32">
        <v>1</v>
      </c>
      <c r="J95" s="51">
        <f>+MetasProyecto[[#This Row],[Magntiud ejecutada diciembre 2020]]/MetasProyecto[[#This Row],[Magnitud programada 2020]]</f>
        <v>1</v>
      </c>
      <c r="K95" s="31">
        <v>1</v>
      </c>
      <c r="L95" s="33">
        <v>0.15620000000000001</v>
      </c>
      <c r="M95" s="34">
        <f>+MetasProyecto[[#This Row],[Magnitud ejecutada Marzo   2021]]/MetasProyecto[[#This Row],[Magnitud programada 2021]]</f>
        <v>0.15620000000000001</v>
      </c>
      <c r="N95" s="27">
        <f>+MetasProyecto[[#This Row],[Magntiud ejecutada diciembre 2020]]/MetasProyecto[[#This Row],[Magnitud cuatrienio ]]</f>
        <v>1</v>
      </c>
    </row>
    <row r="96" spans="1:16" s="29" customFormat="1" ht="30" customHeight="1" x14ac:dyDescent="0.3">
      <c r="A96" s="18" t="s">
        <v>16</v>
      </c>
      <c r="B96" s="19">
        <v>7770</v>
      </c>
      <c r="C96" s="21" t="s">
        <v>144</v>
      </c>
      <c r="D96" s="19">
        <v>7</v>
      </c>
      <c r="E96" s="21" t="s">
        <v>151</v>
      </c>
      <c r="F96" s="19" t="s">
        <v>23</v>
      </c>
      <c r="G96" s="108"/>
      <c r="H96" s="108"/>
      <c r="I96" s="37"/>
      <c r="J96" s="40"/>
      <c r="K96" s="36">
        <v>1</v>
      </c>
      <c r="L96" s="33">
        <v>0</v>
      </c>
      <c r="M96" s="73">
        <f>+MetasProyecto[[#This Row],[Magnitud ejecutada Marzo   2021]]/MetasProyecto[[#This Row],[Magnitud programada 2021]]</f>
        <v>0</v>
      </c>
      <c r="N96" s="27" t="e">
        <f>+MetasProyecto[[#This Row],[Magntiud ejecutada diciembre 2020]]/MetasProyecto[[#This Row],[Magnitud cuatrienio ]]</f>
        <v>#DIV/0!</v>
      </c>
    </row>
    <row r="97" spans="1:14" s="29" customFormat="1" ht="76.5" x14ac:dyDescent="0.3">
      <c r="A97" s="18" t="s">
        <v>16</v>
      </c>
      <c r="B97" s="19">
        <v>7771</v>
      </c>
      <c r="C97" s="20" t="s">
        <v>152</v>
      </c>
      <c r="D97" s="19">
        <v>1</v>
      </c>
      <c r="E97" s="21" t="s">
        <v>153</v>
      </c>
      <c r="F97" s="19" t="s">
        <v>23</v>
      </c>
      <c r="G97" s="19">
        <v>10000</v>
      </c>
      <c r="H97" s="36">
        <v>910</v>
      </c>
      <c r="I97" s="37">
        <v>910</v>
      </c>
      <c r="J97" s="24">
        <f>+MetasProyecto[[#This Row],[Magntiud ejecutada diciembre 2020]]/MetasProyecto[[#This Row],[Magnitud programada 2020]]</f>
        <v>1</v>
      </c>
      <c r="K97" s="36">
        <v>2518</v>
      </c>
      <c r="L97" s="38">
        <v>686</v>
      </c>
      <c r="M97" s="27">
        <f>+MetasProyecto[[#This Row],[Magnitud ejecutada Marzo   2021]]/MetasProyecto[[#This Row],[Magnitud programada 2021]]</f>
        <v>0.27243844320889593</v>
      </c>
      <c r="N97" s="28">
        <f>+MetasProyecto[[#This Row],[Magntiud ejecutada diciembre 2020]]/MetasProyecto[[#This Row],[Magnitud cuatrienio ]]</f>
        <v>9.0999999999999998E-2</v>
      </c>
    </row>
    <row r="98" spans="1:14" s="29" customFormat="1" ht="77.25" customHeight="1" x14ac:dyDescent="0.3">
      <c r="A98" s="18" t="s">
        <v>16</v>
      </c>
      <c r="B98" s="109">
        <v>7771</v>
      </c>
      <c r="C98" s="20" t="s">
        <v>152</v>
      </c>
      <c r="D98" s="53">
        <v>2</v>
      </c>
      <c r="E98" s="53" t="s">
        <v>154</v>
      </c>
      <c r="F98" s="53" t="s">
        <v>19</v>
      </c>
      <c r="G98" s="53">
        <v>4275</v>
      </c>
      <c r="H98" s="100">
        <v>3037</v>
      </c>
      <c r="I98" s="100">
        <v>3044</v>
      </c>
      <c r="J98" s="24">
        <f>+MetasProyecto[[#This Row],[Magntiud ejecutada diciembre 2020]]/MetasProyecto[[#This Row],[Magnitud programada 2020]]</f>
        <v>1.0023049061573921</v>
      </c>
      <c r="K98" s="100">
        <v>3375</v>
      </c>
      <c r="L98" s="38">
        <v>3044</v>
      </c>
      <c r="M98" s="98">
        <f>+MetasProyecto[[#This Row],[Magnitud ejecutada Marzo   2021]]/MetasProyecto[[#This Row],[Magnitud programada 2021]]</f>
        <v>0.90192592592592591</v>
      </c>
      <c r="N98" s="28">
        <f>+MetasProyecto[[#This Row],[Magntiud ejecutada diciembre 2020]]/MetasProyecto[[#This Row],[Magnitud cuatrienio ]]</f>
        <v>0.71204678362573104</v>
      </c>
    </row>
    <row r="99" spans="1:14" s="29" customFormat="1" ht="76.5" x14ac:dyDescent="0.3">
      <c r="A99" s="18" t="s">
        <v>16</v>
      </c>
      <c r="B99" s="109">
        <v>7771</v>
      </c>
      <c r="C99" s="20" t="s">
        <v>152</v>
      </c>
      <c r="D99" s="53">
        <v>3</v>
      </c>
      <c r="E99" s="20" t="s">
        <v>155</v>
      </c>
      <c r="F99" s="53" t="s">
        <v>23</v>
      </c>
      <c r="G99" s="53">
        <v>2561</v>
      </c>
      <c r="H99" s="100">
        <v>76</v>
      </c>
      <c r="I99" s="110">
        <v>76</v>
      </c>
      <c r="J99" s="24">
        <f>+MetasProyecto[[#This Row],[Magntiud ejecutada diciembre 2020]]/MetasProyecto[[#This Row],[Magnitud programada 2020]]</f>
        <v>1</v>
      </c>
      <c r="K99" s="100">
        <v>706</v>
      </c>
      <c r="L99" s="38">
        <v>42</v>
      </c>
      <c r="M99" s="98">
        <f>+MetasProyecto[[#This Row],[Magnitud ejecutada Marzo   2021]]/MetasProyecto[[#This Row],[Magnitud programada 2021]]</f>
        <v>5.9490084985835696E-2</v>
      </c>
      <c r="N99" s="28">
        <f>+MetasProyecto[[#This Row],[Magntiud ejecutada diciembre 2020]]/MetasProyecto[[#This Row],[Magnitud cuatrienio ]]</f>
        <v>2.9675907848496681E-2</v>
      </c>
    </row>
    <row r="100" spans="1:14" s="29" customFormat="1" ht="102" x14ac:dyDescent="0.3">
      <c r="A100" s="18" t="s">
        <v>16</v>
      </c>
      <c r="B100" s="109">
        <v>7771</v>
      </c>
      <c r="C100" s="20" t="s">
        <v>152</v>
      </c>
      <c r="D100" s="53">
        <v>4</v>
      </c>
      <c r="E100" s="20" t="s">
        <v>156</v>
      </c>
      <c r="F100" s="53" t="s">
        <v>26</v>
      </c>
      <c r="G100" s="53">
        <v>1</v>
      </c>
      <c r="H100" s="96">
        <v>0.1</v>
      </c>
      <c r="I100" s="96">
        <v>0.1</v>
      </c>
      <c r="J100" s="24">
        <f>+MetasProyecto[[#This Row],[Magntiud ejecutada diciembre 2020]]/MetasProyecto[[#This Row],[Magnitud programada 2020]]</f>
        <v>1</v>
      </c>
      <c r="K100" s="96">
        <v>0.27</v>
      </c>
      <c r="L100" s="26">
        <v>0.03</v>
      </c>
      <c r="M100" s="98">
        <f>+MetasProyecto[[#This Row],[Magnitud ejecutada Marzo   2021]]/MetasProyecto[[#This Row],[Magnitud programada 2021]]</f>
        <v>0.1111111111111111</v>
      </c>
      <c r="N100" s="28">
        <f>+MetasProyecto[[#This Row],[Magntiud ejecutada diciembre 2020]]/MetasProyecto[[#This Row],[Magnitud cuatrienio ]]</f>
        <v>0.1</v>
      </c>
    </row>
    <row r="101" spans="1:14" s="29" customFormat="1" ht="63.75" x14ac:dyDescent="0.3">
      <c r="A101" s="18" t="s">
        <v>16</v>
      </c>
      <c r="B101" s="109">
        <v>7771</v>
      </c>
      <c r="C101" s="20" t="s">
        <v>152</v>
      </c>
      <c r="D101" s="53">
        <v>5</v>
      </c>
      <c r="E101" s="20" t="s">
        <v>157</v>
      </c>
      <c r="F101" s="53" t="s">
        <v>23</v>
      </c>
      <c r="G101" s="53">
        <v>3200</v>
      </c>
      <c r="H101" s="100">
        <v>400</v>
      </c>
      <c r="I101" s="100">
        <v>368</v>
      </c>
      <c r="J101" s="24">
        <f>+MetasProyecto[[#This Row],[Magntiud ejecutada diciembre 2020]]/MetasProyecto[[#This Row],[Magnitud programada 2020]]</f>
        <v>0.92</v>
      </c>
      <c r="K101" s="100">
        <v>800</v>
      </c>
      <c r="L101" s="38">
        <v>24</v>
      </c>
      <c r="M101" s="98">
        <f>+MetasProyecto[[#This Row],[Magnitud ejecutada Marzo   2021]]/MetasProyecto[[#This Row],[Magnitud programada 2021]]</f>
        <v>0.03</v>
      </c>
      <c r="N101" s="28">
        <f>+MetasProyecto[[#This Row],[Magntiud ejecutada diciembre 2020]]/MetasProyecto[[#This Row],[Magnitud cuatrienio ]]</f>
        <v>0.115</v>
      </c>
    </row>
    <row r="102" spans="1:14" x14ac:dyDescent="0.2">
      <c r="A102" s="111" t="s">
        <v>158</v>
      </c>
      <c r="B102" s="112"/>
      <c r="C102" s="113"/>
      <c r="D102" s="70">
        <f>SUBTOTAL(104,MetasProyecto[No Meta proyecto])</f>
        <v>12</v>
      </c>
      <c r="E102" s="113"/>
      <c r="F102" s="70"/>
      <c r="G102" s="70"/>
      <c r="H102" s="70"/>
      <c r="I102" s="114"/>
      <c r="J102" s="115"/>
      <c r="K102" s="116"/>
      <c r="M102" s="117"/>
      <c r="N102" s="118"/>
    </row>
    <row r="103" spans="1:14" x14ac:dyDescent="0.2">
      <c r="A103" s="119"/>
      <c r="B103" s="119"/>
      <c r="C103" s="119"/>
      <c r="D103" s="119"/>
      <c r="E103" s="119"/>
      <c r="F103" s="119"/>
      <c r="H103" s="121"/>
      <c r="J103" s="122"/>
      <c r="K103" s="116"/>
    </row>
    <row r="105" spans="1:14" x14ac:dyDescent="0.2">
      <c r="J105" s="125"/>
      <c r="K105" s="126"/>
    </row>
    <row r="107" spans="1:14" x14ac:dyDescent="0.2">
      <c r="J107" s="126"/>
    </row>
    <row r="108" spans="1:14" x14ac:dyDescent="0.2">
      <c r="I108" s="124"/>
      <c r="J108" s="126"/>
    </row>
    <row r="109" spans="1:14" x14ac:dyDescent="0.2">
      <c r="J109" s="126"/>
    </row>
    <row r="110" spans="1:14" x14ac:dyDescent="0.2">
      <c r="J110" s="126"/>
    </row>
    <row r="111" spans="1:14" x14ac:dyDescent="0.2">
      <c r="J111" s="126"/>
    </row>
    <row r="112" spans="1:14" x14ac:dyDescent="0.2">
      <c r="J112" s="125"/>
    </row>
    <row r="113" spans="10:10" x14ac:dyDescent="0.2">
      <c r="J113" s="126"/>
    </row>
  </sheetData>
  <autoFilter ref="A5:A102"/>
  <mergeCells count="3">
    <mergeCell ref="C1:K1"/>
    <mergeCell ref="C2:K2"/>
    <mergeCell ref="H4:J4"/>
  </mergeCells>
  <dataValidations count="1">
    <dataValidation type="list" errorStyle="warning" allowBlank="1" showInputMessage="1" showErrorMessage="1" promptTitle="Programa" prompt="Elija el programa al cual se encuentra vinculado el proyecto de inversión." sqref="A29:A36">
      <formula1>Programa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Metas Proyectos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LUCERO MOLINA</dc:creator>
  <cp:lastModifiedBy>Johnny Alberto Tenorio Albañil</cp:lastModifiedBy>
  <dcterms:created xsi:type="dcterms:W3CDTF">2021-06-30T17:25:30Z</dcterms:created>
  <dcterms:modified xsi:type="dcterms:W3CDTF">2021-07-01T00:56:59Z</dcterms:modified>
</cp:coreProperties>
</file>