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 AP ]\(Statistics)\MOD\"/>
    </mc:Choice>
  </mc:AlternateContent>
  <xr:revisionPtr revIDLastSave="0" documentId="13_ncr:1_{C2A2AA6D-3881-4DDD-9C7F-ABBCDFF88EBC}" xr6:coauthVersionLast="47" xr6:coauthVersionMax="47" xr10:uidLastSave="{00000000-0000-0000-0000-000000000000}"/>
  <bookViews>
    <workbookView xWindow="-108" yWindow="-108" windowWidth="23256" windowHeight="12576" xr2:uid="{98A43100-EE00-4EE6-967F-9CC0AF98661F}"/>
  </bookViews>
  <sheets>
    <sheet name="Indicador" sheetId="3" r:id="rId1"/>
  </sheets>
  <definedNames>
    <definedName name="T_CC_LUM_INGRESA_17_JULIO_2020">#REF!</definedName>
    <definedName name="T_CC_LUM_INGRESA_21_AGOSTO_2020">#REF!</definedName>
    <definedName name="T_CC_LUM_INGRESA_25_SEPTIEMBRE_20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P27" i="3" l="1"/>
  <c r="CN27" i="3"/>
  <c r="CM27" i="3"/>
  <c r="CO26" i="3"/>
  <c r="CO25" i="3"/>
  <c r="CO24" i="3"/>
  <c r="CO23" i="3"/>
  <c r="CO22" i="3"/>
  <c r="CO21" i="3"/>
  <c r="CO20" i="3"/>
  <c r="CO19" i="3"/>
  <c r="CO18" i="3"/>
  <c r="CO17" i="3"/>
  <c r="CO16" i="3"/>
  <c r="CO15" i="3"/>
  <c r="CO14" i="3"/>
  <c r="CO13" i="3"/>
  <c r="CO12" i="3"/>
  <c r="CO11" i="3"/>
  <c r="CO10" i="3"/>
  <c r="CO9" i="3"/>
  <c r="CO8" i="3"/>
  <c r="CO7" i="3"/>
  <c r="CI27" i="3"/>
  <c r="CH27" i="3"/>
  <c r="CJ26" i="3"/>
  <c r="CL26" i="3" s="1"/>
  <c r="CJ25" i="3"/>
  <c r="CK25" i="3" s="1"/>
  <c r="CJ24" i="3"/>
  <c r="CK24" i="3" s="1"/>
  <c r="CJ23" i="3"/>
  <c r="CL23" i="3" s="1"/>
  <c r="CJ22" i="3"/>
  <c r="CL22" i="3" s="1"/>
  <c r="CJ21" i="3"/>
  <c r="CK21" i="3" s="1"/>
  <c r="CJ20" i="3"/>
  <c r="CK20" i="3" s="1"/>
  <c r="CJ19" i="3"/>
  <c r="CL19" i="3" s="1"/>
  <c r="CJ18" i="3"/>
  <c r="CL18" i="3" s="1"/>
  <c r="CJ17" i="3"/>
  <c r="CK17" i="3" s="1"/>
  <c r="CJ16" i="3"/>
  <c r="CK16" i="3" s="1"/>
  <c r="CJ15" i="3"/>
  <c r="CL15" i="3" s="1"/>
  <c r="CJ14" i="3"/>
  <c r="CL14" i="3" s="1"/>
  <c r="CJ13" i="3"/>
  <c r="CK13" i="3" s="1"/>
  <c r="CJ12" i="3"/>
  <c r="CK12" i="3" s="1"/>
  <c r="CJ11" i="3"/>
  <c r="CL11" i="3" s="1"/>
  <c r="CJ10" i="3"/>
  <c r="CK10" i="3" s="1"/>
  <c r="CJ9" i="3"/>
  <c r="CK9" i="3" s="1"/>
  <c r="CJ8" i="3"/>
  <c r="CK8" i="3" s="1"/>
  <c r="CJ7" i="3"/>
  <c r="CD27" i="3"/>
  <c r="CC27" i="3"/>
  <c r="CF26" i="3"/>
  <c r="CE26" i="3"/>
  <c r="CG26" i="3" s="1"/>
  <c r="CE25" i="3"/>
  <c r="CG25" i="3" s="1"/>
  <c r="CE24" i="3"/>
  <c r="CG24" i="3" s="1"/>
  <c r="CE23" i="3"/>
  <c r="CG23" i="3" s="1"/>
  <c r="CF22" i="3"/>
  <c r="CE22" i="3"/>
  <c r="CG22" i="3" s="1"/>
  <c r="CE21" i="3"/>
  <c r="CF21" i="3" s="1"/>
  <c r="CE20" i="3"/>
  <c r="CG20" i="3" s="1"/>
  <c r="CE19" i="3"/>
  <c r="CG19" i="3" s="1"/>
  <c r="CE18" i="3"/>
  <c r="CG18" i="3" s="1"/>
  <c r="CE17" i="3"/>
  <c r="CG17" i="3" s="1"/>
  <c r="CE16" i="3"/>
  <c r="CG16" i="3" s="1"/>
  <c r="CE15" i="3"/>
  <c r="CF15" i="3" s="1"/>
  <c r="CE14" i="3"/>
  <c r="CG14" i="3" s="1"/>
  <c r="CE13" i="3"/>
  <c r="CG13" i="3" s="1"/>
  <c r="CG12" i="3"/>
  <c r="CF12" i="3"/>
  <c r="CE12" i="3"/>
  <c r="CE11" i="3"/>
  <c r="CF11" i="3" s="1"/>
  <c r="CE10" i="3"/>
  <c r="CG10" i="3" s="1"/>
  <c r="CE9" i="3"/>
  <c r="CF9" i="3" s="1"/>
  <c r="CE8" i="3"/>
  <c r="CG8" i="3" s="1"/>
  <c r="CG7" i="3"/>
  <c r="CE7" i="3"/>
  <c r="BY27" i="3"/>
  <c r="BX27" i="3"/>
  <c r="BZ26" i="3"/>
  <c r="BZ25" i="3"/>
  <c r="BZ24" i="3"/>
  <c r="BZ23" i="3"/>
  <c r="BZ22" i="3"/>
  <c r="BZ21" i="3"/>
  <c r="BZ20" i="3"/>
  <c r="BZ19" i="3"/>
  <c r="BZ18" i="3"/>
  <c r="BZ17" i="3"/>
  <c r="BZ16" i="3"/>
  <c r="BZ15" i="3"/>
  <c r="BZ14" i="3"/>
  <c r="BZ13" i="3"/>
  <c r="BZ12" i="3"/>
  <c r="BZ11" i="3"/>
  <c r="BZ10" i="3"/>
  <c r="BZ9" i="3"/>
  <c r="BZ8" i="3"/>
  <c r="BZ7" i="3"/>
  <c r="CL21" i="3" l="1"/>
  <c r="CQ21" i="3" s="1"/>
  <c r="CQ19" i="3"/>
  <c r="CP13" i="3"/>
  <c r="CL13" i="3"/>
  <c r="CQ13" i="3" s="1"/>
  <c r="CO27" i="3"/>
  <c r="CJ27" i="3"/>
  <c r="CK27" i="3" s="1"/>
  <c r="CK29" i="3" s="1"/>
  <c r="CQ11" i="3"/>
  <c r="CP21" i="3"/>
  <c r="CL8" i="3"/>
  <c r="CQ8" i="3" s="1"/>
  <c r="CL16" i="3"/>
  <c r="CQ16" i="3" s="1"/>
  <c r="CL24" i="3"/>
  <c r="CQ24" i="3" s="1"/>
  <c r="CQ22" i="3"/>
  <c r="CQ23" i="3"/>
  <c r="CP25" i="3"/>
  <c r="CL9" i="3"/>
  <c r="CQ9" i="3" s="1"/>
  <c r="CL25" i="3"/>
  <c r="CQ25" i="3" s="1"/>
  <c r="CQ14" i="3"/>
  <c r="CQ15" i="3"/>
  <c r="CL12" i="3"/>
  <c r="CQ12" i="3" s="1"/>
  <c r="CL20" i="3"/>
  <c r="CQ20" i="3" s="1"/>
  <c r="CP17" i="3"/>
  <c r="CQ26" i="3"/>
  <c r="CL17" i="3"/>
  <c r="CQ17" i="3" s="1"/>
  <c r="CP9" i="3"/>
  <c r="CQ18" i="3"/>
  <c r="CP10" i="3"/>
  <c r="CP8" i="3"/>
  <c r="CP12" i="3"/>
  <c r="CP16" i="3"/>
  <c r="CP20" i="3"/>
  <c r="CP24" i="3"/>
  <c r="CK14" i="3"/>
  <c r="CP14" i="3" s="1"/>
  <c r="CL10" i="3"/>
  <c r="CQ10" i="3" s="1"/>
  <c r="CK15" i="3"/>
  <c r="CP15" i="3" s="1"/>
  <c r="CK26" i="3"/>
  <c r="CP26" i="3" s="1"/>
  <c r="CK18" i="3"/>
  <c r="CP18" i="3" s="1"/>
  <c r="CK7" i="3"/>
  <c r="CP7" i="3" s="1"/>
  <c r="CK19" i="3"/>
  <c r="CP19" i="3" s="1"/>
  <c r="CK22" i="3"/>
  <c r="CP22" i="3" s="1"/>
  <c r="CK11" i="3"/>
  <c r="CP11" i="3" s="1"/>
  <c r="CK23" i="3"/>
  <c r="CP23" i="3" s="1"/>
  <c r="CL7" i="3"/>
  <c r="CQ7" i="3" s="1"/>
  <c r="CG21" i="3"/>
  <c r="CF25" i="3"/>
  <c r="CF24" i="3"/>
  <c r="CF13" i="3"/>
  <c r="CG11" i="3"/>
  <c r="CF17" i="3"/>
  <c r="CF8" i="3"/>
  <c r="CF18" i="3"/>
  <c r="CG9" i="3"/>
  <c r="CF14" i="3"/>
  <c r="CF20" i="3"/>
  <c r="CF10" i="3"/>
  <c r="CG15" i="3"/>
  <c r="CF16" i="3"/>
  <c r="CE27" i="3"/>
  <c r="CF27" i="3" s="1"/>
  <c r="CF29" i="3" s="1"/>
  <c r="CF7" i="3"/>
  <c r="CF19" i="3"/>
  <c r="CF23" i="3"/>
  <c r="BZ27" i="3"/>
  <c r="CP29" i="3" l="1"/>
  <c r="CQ27" i="3"/>
  <c r="CQ29" i="3" s="1"/>
  <c r="CL27" i="3"/>
  <c r="CL29" i="3" s="1"/>
  <c r="CG27" i="3"/>
  <c r="CG29" i="3" s="1"/>
  <c r="BT27" i="3"/>
  <c r="BS27" i="3"/>
  <c r="BU26" i="3"/>
  <c r="BU25" i="3"/>
  <c r="BU24" i="3"/>
  <c r="BU23" i="3"/>
  <c r="BU22" i="3"/>
  <c r="BU21" i="3"/>
  <c r="BU20" i="3"/>
  <c r="BU19" i="3"/>
  <c r="BU18" i="3"/>
  <c r="BU17" i="3"/>
  <c r="BU16" i="3"/>
  <c r="BU15" i="3"/>
  <c r="BU14" i="3"/>
  <c r="BU13" i="3"/>
  <c r="BU12" i="3"/>
  <c r="BU11" i="3"/>
  <c r="BU10" i="3"/>
  <c r="BU9" i="3"/>
  <c r="BU8" i="3"/>
  <c r="BU7" i="3"/>
  <c r="BU27" i="3" l="1"/>
  <c r="BO27" i="3" l="1"/>
  <c r="BN27" i="3"/>
  <c r="BP26" i="3"/>
  <c r="BP25" i="3"/>
  <c r="BP24" i="3"/>
  <c r="BP23" i="3"/>
  <c r="BP22" i="3"/>
  <c r="BP21" i="3"/>
  <c r="BP20" i="3"/>
  <c r="BP19" i="3"/>
  <c r="BP18" i="3"/>
  <c r="BP17" i="3"/>
  <c r="BP16" i="3"/>
  <c r="BP15" i="3"/>
  <c r="BP14" i="3"/>
  <c r="BP13" i="3"/>
  <c r="BP12" i="3"/>
  <c r="BP11" i="3"/>
  <c r="BP10" i="3"/>
  <c r="BP9" i="3"/>
  <c r="BP8" i="3"/>
  <c r="BP7" i="3"/>
  <c r="BJ27" i="3"/>
  <c r="BI27" i="3"/>
  <c r="BK26" i="3"/>
  <c r="BK25" i="3"/>
  <c r="BK24" i="3"/>
  <c r="BK23" i="3"/>
  <c r="BK22" i="3"/>
  <c r="BK21" i="3"/>
  <c r="BK20" i="3"/>
  <c r="BK19" i="3"/>
  <c r="BK18" i="3"/>
  <c r="BK17" i="3"/>
  <c r="BK16" i="3"/>
  <c r="BK15" i="3"/>
  <c r="BK14" i="3"/>
  <c r="BK13" i="3"/>
  <c r="BK12" i="3"/>
  <c r="BK11" i="3"/>
  <c r="BK10" i="3"/>
  <c r="BK9" i="3"/>
  <c r="BK8" i="3"/>
  <c r="BK7" i="3"/>
  <c r="BP27" i="3" l="1"/>
  <c r="BK27" i="3"/>
  <c r="BE27" i="3" l="1"/>
  <c r="BD27" i="3"/>
  <c r="BF26" i="3"/>
  <c r="BF25" i="3"/>
  <c r="BF24" i="3"/>
  <c r="BF23" i="3"/>
  <c r="BF22" i="3"/>
  <c r="BF21" i="3"/>
  <c r="BF20" i="3"/>
  <c r="BF19" i="3"/>
  <c r="BF18" i="3"/>
  <c r="BF17" i="3"/>
  <c r="BF16" i="3"/>
  <c r="BF15" i="3"/>
  <c r="BF14" i="3"/>
  <c r="BF13" i="3"/>
  <c r="BF12" i="3"/>
  <c r="BF11" i="3"/>
  <c r="BF10" i="3"/>
  <c r="BF9" i="3"/>
  <c r="BF8" i="3"/>
  <c r="BF7" i="3"/>
  <c r="BF27" i="3" l="1"/>
  <c r="AZ27" i="3"/>
  <c r="AY27" i="3"/>
  <c r="BA26" i="3"/>
  <c r="BA25" i="3"/>
  <c r="BA24" i="3"/>
  <c r="BA23" i="3"/>
  <c r="BA22" i="3"/>
  <c r="BA21" i="3"/>
  <c r="BA20" i="3"/>
  <c r="BA19" i="3"/>
  <c r="BA18" i="3"/>
  <c r="BA17" i="3"/>
  <c r="BA16" i="3"/>
  <c r="BA15" i="3"/>
  <c r="BA14" i="3"/>
  <c r="BA13" i="3"/>
  <c r="BA12" i="3"/>
  <c r="BA11" i="3"/>
  <c r="BA10" i="3"/>
  <c r="BA9" i="3"/>
  <c r="BA8" i="3"/>
  <c r="BA7" i="3"/>
  <c r="BA27" i="3" l="1"/>
  <c r="AU27" i="3" l="1"/>
  <c r="AT27" i="3"/>
  <c r="AV26" i="3"/>
  <c r="AV25" i="3"/>
  <c r="AV24" i="3"/>
  <c r="AV23" i="3"/>
  <c r="AV22" i="3"/>
  <c r="AV21" i="3"/>
  <c r="AV20" i="3"/>
  <c r="AV19" i="3"/>
  <c r="AV18" i="3"/>
  <c r="AV17" i="3"/>
  <c r="AV16" i="3"/>
  <c r="AV15" i="3"/>
  <c r="AV14" i="3"/>
  <c r="AV13" i="3"/>
  <c r="AV12" i="3"/>
  <c r="AV11" i="3"/>
  <c r="AV10" i="3"/>
  <c r="AV9" i="3"/>
  <c r="AV8" i="3"/>
  <c r="AV7" i="3"/>
  <c r="AP27" i="3"/>
  <c r="AO27" i="3"/>
  <c r="AQ26" i="3"/>
  <c r="AS26" i="3" s="1"/>
  <c r="AX26" i="3" s="1"/>
  <c r="BC26" i="3" s="1"/>
  <c r="BH26" i="3" s="1"/>
  <c r="BM26" i="3" s="1"/>
  <c r="BR26" i="3" s="1"/>
  <c r="BW26" i="3" s="1"/>
  <c r="CB26" i="3" s="1"/>
  <c r="AQ25" i="3"/>
  <c r="AS25" i="3" s="1"/>
  <c r="AX25" i="3" s="1"/>
  <c r="BC25" i="3" s="1"/>
  <c r="BH25" i="3" s="1"/>
  <c r="BM25" i="3" s="1"/>
  <c r="BR25" i="3" s="1"/>
  <c r="BW25" i="3" s="1"/>
  <c r="CB25" i="3" s="1"/>
  <c r="AQ24" i="3"/>
  <c r="AQ23" i="3"/>
  <c r="AS23" i="3" s="1"/>
  <c r="AQ22" i="3"/>
  <c r="AQ21" i="3"/>
  <c r="AS21" i="3" s="1"/>
  <c r="AQ20" i="3"/>
  <c r="AS20" i="3" s="1"/>
  <c r="AQ19" i="3"/>
  <c r="AS19" i="3" s="1"/>
  <c r="AQ18" i="3"/>
  <c r="AS18" i="3" s="1"/>
  <c r="AQ17" i="3"/>
  <c r="AS17" i="3" s="1"/>
  <c r="AQ16" i="3"/>
  <c r="AS16" i="3" s="1"/>
  <c r="AX16" i="3" s="1"/>
  <c r="BC16" i="3" s="1"/>
  <c r="BH16" i="3" s="1"/>
  <c r="BM16" i="3" s="1"/>
  <c r="BR16" i="3" s="1"/>
  <c r="BW16" i="3" s="1"/>
  <c r="CB16" i="3" s="1"/>
  <c r="AQ15" i="3"/>
  <c r="AQ14" i="3"/>
  <c r="AS14" i="3" s="1"/>
  <c r="AX14" i="3" s="1"/>
  <c r="BC14" i="3" s="1"/>
  <c r="BH14" i="3" s="1"/>
  <c r="BM14" i="3" s="1"/>
  <c r="BR14" i="3" s="1"/>
  <c r="BW14" i="3" s="1"/>
  <c r="CB14" i="3" s="1"/>
  <c r="AQ13" i="3"/>
  <c r="AS13" i="3" s="1"/>
  <c r="AX13" i="3" s="1"/>
  <c r="BC13" i="3" s="1"/>
  <c r="BH13" i="3" s="1"/>
  <c r="BM13" i="3" s="1"/>
  <c r="BR13" i="3" s="1"/>
  <c r="BW13" i="3" s="1"/>
  <c r="CB13" i="3" s="1"/>
  <c r="AQ12" i="3"/>
  <c r="AS12" i="3" s="1"/>
  <c r="AX12" i="3" s="1"/>
  <c r="BC12" i="3" s="1"/>
  <c r="BH12" i="3" s="1"/>
  <c r="BM12" i="3" s="1"/>
  <c r="BR12" i="3" s="1"/>
  <c r="BW12" i="3" s="1"/>
  <c r="CB12" i="3" s="1"/>
  <c r="AQ11" i="3"/>
  <c r="AS11" i="3" s="1"/>
  <c r="AQ10" i="3"/>
  <c r="AS10" i="3" s="1"/>
  <c r="AQ9" i="3"/>
  <c r="AS9" i="3" s="1"/>
  <c r="AQ8" i="3"/>
  <c r="AQ7" i="3"/>
  <c r="AS7" i="3" s="1"/>
  <c r="AL27" i="3"/>
  <c r="AK27" i="3"/>
  <c r="AM26" i="3"/>
  <c r="AR26" i="3" s="1"/>
  <c r="AW26" i="3" s="1"/>
  <c r="BB26" i="3" s="1"/>
  <c r="BG26" i="3" s="1"/>
  <c r="BL26" i="3" s="1"/>
  <c r="BQ26" i="3" s="1"/>
  <c r="AM25" i="3"/>
  <c r="AR25" i="3" s="1"/>
  <c r="AW25" i="3" s="1"/>
  <c r="BB25" i="3" s="1"/>
  <c r="BG25" i="3" s="1"/>
  <c r="BL25" i="3" s="1"/>
  <c r="BQ25" i="3" s="1"/>
  <c r="AM23" i="3"/>
  <c r="AR23" i="3" s="1"/>
  <c r="AW23" i="3" s="1"/>
  <c r="BB23" i="3" s="1"/>
  <c r="BG23" i="3" s="1"/>
  <c r="BL23" i="3" s="1"/>
  <c r="BQ23" i="3" s="1"/>
  <c r="AM21" i="3"/>
  <c r="AR21" i="3" s="1"/>
  <c r="AW21" i="3" s="1"/>
  <c r="BB21" i="3" s="1"/>
  <c r="BG21" i="3" s="1"/>
  <c r="BL21" i="3" s="1"/>
  <c r="BQ21" i="3" s="1"/>
  <c r="AM20" i="3"/>
  <c r="AR20" i="3" s="1"/>
  <c r="AM19" i="3"/>
  <c r="AM18" i="3"/>
  <c r="AM17" i="3"/>
  <c r="AM16" i="3"/>
  <c r="AM14" i="3"/>
  <c r="AR14" i="3" s="1"/>
  <c r="AW14" i="3" s="1"/>
  <c r="BB14" i="3" s="1"/>
  <c r="BG14" i="3" s="1"/>
  <c r="BL14" i="3" s="1"/>
  <c r="BQ14" i="3" s="1"/>
  <c r="AM13" i="3"/>
  <c r="AR13" i="3" s="1"/>
  <c r="AW13" i="3" s="1"/>
  <c r="BB13" i="3" s="1"/>
  <c r="BG13" i="3" s="1"/>
  <c r="BL13" i="3" s="1"/>
  <c r="BQ13" i="3" s="1"/>
  <c r="AM12" i="3"/>
  <c r="AR12" i="3" s="1"/>
  <c r="AW12" i="3" s="1"/>
  <c r="BB12" i="3" s="1"/>
  <c r="BG12" i="3" s="1"/>
  <c r="BL12" i="3" s="1"/>
  <c r="BQ12" i="3" s="1"/>
  <c r="AM11" i="3"/>
  <c r="AM10" i="3"/>
  <c r="AR10" i="3" s="1"/>
  <c r="AW10" i="3" s="1"/>
  <c r="BB10" i="3" s="1"/>
  <c r="BG10" i="3" s="1"/>
  <c r="BL10" i="3" s="1"/>
  <c r="BQ10" i="3" s="1"/>
  <c r="AM9" i="3"/>
  <c r="AM7" i="3"/>
  <c r="AR7" i="3" s="1"/>
  <c r="AG27" i="3"/>
  <c r="AF27" i="3"/>
  <c r="AH26" i="3"/>
  <c r="AH25" i="3"/>
  <c r="AH24" i="3"/>
  <c r="AH23" i="3"/>
  <c r="AH22" i="3"/>
  <c r="AH21" i="3"/>
  <c r="AH20" i="3"/>
  <c r="AH19" i="3"/>
  <c r="AH18" i="3"/>
  <c r="AH17" i="3"/>
  <c r="AH16" i="3"/>
  <c r="AH15" i="3"/>
  <c r="AH14" i="3"/>
  <c r="AH13" i="3"/>
  <c r="AH12" i="3"/>
  <c r="AH11" i="3"/>
  <c r="AH10" i="3"/>
  <c r="AH9" i="3"/>
  <c r="AH8" i="3"/>
  <c r="AH7" i="3"/>
  <c r="AR11" i="3" l="1"/>
  <c r="AW11" i="3" s="1"/>
  <c r="BB11" i="3" s="1"/>
  <c r="BG11" i="3" s="1"/>
  <c r="BL11" i="3" s="1"/>
  <c r="BQ11" i="3" s="1"/>
  <c r="AX11" i="3"/>
  <c r="BC11" i="3" s="1"/>
  <c r="BH11" i="3" s="1"/>
  <c r="BM11" i="3" s="1"/>
  <c r="BR11" i="3" s="1"/>
  <c r="BW11" i="3" s="1"/>
  <c r="CB11" i="3" s="1"/>
  <c r="AX23" i="3"/>
  <c r="BC23" i="3" s="1"/>
  <c r="BH23" i="3" s="1"/>
  <c r="BM23" i="3" s="1"/>
  <c r="BR23" i="3" s="1"/>
  <c r="BW23" i="3" s="1"/>
  <c r="CB23" i="3" s="1"/>
  <c r="AX18" i="3"/>
  <c r="BC18" i="3" s="1"/>
  <c r="BH18" i="3" s="1"/>
  <c r="BM18" i="3" s="1"/>
  <c r="BR18" i="3" s="1"/>
  <c r="BW18" i="3" s="1"/>
  <c r="CB18" i="3" s="1"/>
  <c r="AX19" i="3"/>
  <c r="BC19" i="3" s="1"/>
  <c r="BH19" i="3" s="1"/>
  <c r="BM19" i="3" s="1"/>
  <c r="BR19" i="3" s="1"/>
  <c r="BW19" i="3" s="1"/>
  <c r="CB19" i="3" s="1"/>
  <c r="AR17" i="3"/>
  <c r="AW17" i="3" s="1"/>
  <c r="BB17" i="3" s="1"/>
  <c r="BG17" i="3" s="1"/>
  <c r="BL17" i="3" s="1"/>
  <c r="BQ17" i="3" s="1"/>
  <c r="AX17" i="3"/>
  <c r="BC17" i="3" s="1"/>
  <c r="BH17" i="3" s="1"/>
  <c r="BM17" i="3" s="1"/>
  <c r="BR17" i="3" s="1"/>
  <c r="BW17" i="3" s="1"/>
  <c r="CB17" i="3" s="1"/>
  <c r="AX20" i="3"/>
  <c r="BC20" i="3" s="1"/>
  <c r="BH20" i="3" s="1"/>
  <c r="BM20" i="3" s="1"/>
  <c r="BR20" i="3" s="1"/>
  <c r="BW20" i="3" s="1"/>
  <c r="CB20" i="3" s="1"/>
  <c r="AX9" i="3"/>
  <c r="BC9" i="3" s="1"/>
  <c r="BH9" i="3" s="1"/>
  <c r="BM9" i="3" s="1"/>
  <c r="AX21" i="3"/>
  <c r="BC21" i="3" s="1"/>
  <c r="BH21" i="3" s="1"/>
  <c r="BM21" i="3" s="1"/>
  <c r="BR21" i="3" s="1"/>
  <c r="BW21" i="3" s="1"/>
  <c r="CB21" i="3" s="1"/>
  <c r="AX7" i="3"/>
  <c r="BC7" i="3" s="1"/>
  <c r="AS8" i="3"/>
  <c r="AX8" i="3" s="1"/>
  <c r="BC8" i="3" s="1"/>
  <c r="BH8" i="3" s="1"/>
  <c r="BM8" i="3" s="1"/>
  <c r="BR8" i="3" s="1"/>
  <c r="BW8" i="3" s="1"/>
  <c r="CB8" i="3" s="1"/>
  <c r="AR8" i="3"/>
  <c r="AW8" i="3" s="1"/>
  <c r="BB8" i="3" s="1"/>
  <c r="BG8" i="3" s="1"/>
  <c r="BL8" i="3" s="1"/>
  <c r="BQ8" i="3" s="1"/>
  <c r="AR18" i="3"/>
  <c r="AW18" i="3" s="1"/>
  <c r="BB18" i="3" s="1"/>
  <c r="BG18" i="3" s="1"/>
  <c r="BL18" i="3" s="1"/>
  <c r="BQ18" i="3" s="1"/>
  <c r="AX10" i="3"/>
  <c r="BC10" i="3" s="1"/>
  <c r="BH10" i="3" s="1"/>
  <c r="BM10" i="3" s="1"/>
  <c r="BR10" i="3" s="1"/>
  <c r="BW10" i="3" s="1"/>
  <c r="CB10" i="3" s="1"/>
  <c r="AR22" i="3"/>
  <c r="AW22" i="3" s="1"/>
  <c r="BB22" i="3" s="1"/>
  <c r="BG22" i="3" s="1"/>
  <c r="BL22" i="3" s="1"/>
  <c r="BQ22" i="3" s="1"/>
  <c r="AS22" i="3"/>
  <c r="AX22" i="3" s="1"/>
  <c r="BC22" i="3" s="1"/>
  <c r="BH22" i="3" s="1"/>
  <c r="BM22" i="3" s="1"/>
  <c r="BR22" i="3" s="1"/>
  <c r="BW22" i="3" s="1"/>
  <c r="CB22" i="3" s="1"/>
  <c r="AR16" i="3"/>
  <c r="AW16" i="3" s="1"/>
  <c r="BB16" i="3" s="1"/>
  <c r="BG16" i="3" s="1"/>
  <c r="BL16" i="3" s="1"/>
  <c r="BQ16" i="3" s="1"/>
  <c r="AR19" i="3"/>
  <c r="AW19" i="3" s="1"/>
  <c r="BB19" i="3" s="1"/>
  <c r="BG19" i="3" s="1"/>
  <c r="BL19" i="3" s="1"/>
  <c r="BQ19" i="3" s="1"/>
  <c r="AW20" i="3"/>
  <c r="BB20" i="3" s="1"/>
  <c r="BG20" i="3" s="1"/>
  <c r="BL20" i="3" s="1"/>
  <c r="BQ20" i="3" s="1"/>
  <c r="AR24" i="3"/>
  <c r="AW24" i="3" s="1"/>
  <c r="BB24" i="3" s="1"/>
  <c r="BG24" i="3" s="1"/>
  <c r="BL24" i="3" s="1"/>
  <c r="BQ24" i="3" s="1"/>
  <c r="AS24" i="3"/>
  <c r="AX24" i="3" s="1"/>
  <c r="BC24" i="3" s="1"/>
  <c r="BH24" i="3" s="1"/>
  <c r="BM24" i="3" s="1"/>
  <c r="BR24" i="3" s="1"/>
  <c r="BW24" i="3" s="1"/>
  <c r="CB24" i="3" s="1"/>
  <c r="AR15" i="3"/>
  <c r="AW15" i="3" s="1"/>
  <c r="BB15" i="3" s="1"/>
  <c r="BG15" i="3" s="1"/>
  <c r="BL15" i="3" s="1"/>
  <c r="BQ15" i="3" s="1"/>
  <c r="AS15" i="3"/>
  <c r="AX15" i="3" s="1"/>
  <c r="BC15" i="3" s="1"/>
  <c r="BH15" i="3" s="1"/>
  <c r="BM15" i="3" s="1"/>
  <c r="BR15" i="3" s="1"/>
  <c r="BW15" i="3" s="1"/>
  <c r="CB15" i="3" s="1"/>
  <c r="AW7" i="3"/>
  <c r="BB7" i="3" s="1"/>
  <c r="AR9" i="3"/>
  <c r="AW9" i="3" s="1"/>
  <c r="BB9" i="3" s="1"/>
  <c r="BG9" i="3" s="1"/>
  <c r="BL9" i="3" s="1"/>
  <c r="BQ9" i="3" s="1"/>
  <c r="AV27" i="3"/>
  <c r="AM27" i="3"/>
  <c r="AQ27" i="3"/>
  <c r="AQ29" i="3" s="1"/>
  <c r="AH27" i="3"/>
  <c r="AB27" i="3"/>
  <c r="AA27" i="3"/>
  <c r="W27" i="3"/>
  <c r="V27" i="3"/>
  <c r="AC26" i="3"/>
  <c r="AC25" i="3"/>
  <c r="AC24" i="3"/>
  <c r="AC23" i="3"/>
  <c r="AC22" i="3"/>
  <c r="AC21" i="3"/>
  <c r="AC20" i="3"/>
  <c r="AC19" i="3"/>
  <c r="AC18" i="3"/>
  <c r="AC17" i="3"/>
  <c r="AC16" i="3"/>
  <c r="AC15" i="3"/>
  <c r="AC14" i="3"/>
  <c r="AC13" i="3"/>
  <c r="AC12" i="3"/>
  <c r="AC11" i="3"/>
  <c r="AC10" i="3"/>
  <c r="AC9" i="3"/>
  <c r="AC8" i="3"/>
  <c r="AC7" i="3"/>
  <c r="AM30" i="3" l="1"/>
  <c r="AR27" i="3"/>
  <c r="AW27" i="3" s="1"/>
  <c r="BB27" i="3" s="1"/>
  <c r="BG27" i="3" s="1"/>
  <c r="BL27" i="3" s="1"/>
  <c r="BQ27" i="3" s="1"/>
  <c r="BV27" i="3" s="1"/>
  <c r="CA27" i="3" s="1"/>
  <c r="CA29" i="3" s="1"/>
  <c r="BG7" i="3"/>
  <c r="BR9" i="3"/>
  <c r="BW9" i="3" s="1"/>
  <c r="CB9" i="3" s="1"/>
  <c r="BC27" i="3"/>
  <c r="BC29" i="3" s="1"/>
  <c r="BH7" i="3"/>
  <c r="AS27" i="3"/>
  <c r="AS30" i="3" s="1"/>
  <c r="AX27" i="3"/>
  <c r="AX29" i="3" s="1"/>
  <c r="AC27" i="3"/>
  <c r="X26" i="3"/>
  <c r="X25" i="3"/>
  <c r="X24" i="3"/>
  <c r="X23" i="3"/>
  <c r="X22" i="3"/>
  <c r="X21" i="3"/>
  <c r="X20" i="3"/>
  <c r="X19" i="3"/>
  <c r="X18" i="3"/>
  <c r="X17" i="3"/>
  <c r="X16" i="3"/>
  <c r="X15" i="3"/>
  <c r="X14" i="3"/>
  <c r="X13" i="3"/>
  <c r="X12" i="3"/>
  <c r="X11" i="3"/>
  <c r="X10" i="3"/>
  <c r="X9" i="3"/>
  <c r="X8" i="3"/>
  <c r="X7" i="3"/>
  <c r="AR30" i="3" l="1"/>
  <c r="AW29" i="3"/>
  <c r="BB29" i="3"/>
  <c r="BH27" i="3"/>
  <c r="BH29" i="3" s="1"/>
  <c r="BM7" i="3"/>
  <c r="BR7" i="3" s="1"/>
  <c r="BW7" i="3" s="1"/>
  <c r="BG29" i="3"/>
  <c r="BL7" i="3"/>
  <c r="X27" i="3"/>
  <c r="S26" i="3"/>
  <c r="S25" i="3"/>
  <c r="S24" i="3"/>
  <c r="S23" i="3"/>
  <c r="S22" i="3"/>
  <c r="S21" i="3"/>
  <c r="S20" i="3"/>
  <c r="S19" i="3"/>
  <c r="S18" i="3"/>
  <c r="S17" i="3"/>
  <c r="S16" i="3"/>
  <c r="S15" i="3"/>
  <c r="S14" i="3"/>
  <c r="S13" i="3"/>
  <c r="S12" i="3"/>
  <c r="S11" i="3"/>
  <c r="S10" i="3"/>
  <c r="S9" i="3"/>
  <c r="S8" i="3"/>
  <c r="S7" i="3"/>
  <c r="R27" i="3"/>
  <c r="Q27" i="3"/>
  <c r="BW27" i="3" l="1"/>
  <c r="BW29" i="3" s="1"/>
  <c r="CB7" i="3"/>
  <c r="CB27" i="3" s="1"/>
  <c r="CB29" i="3" s="1"/>
  <c r="BL29" i="3"/>
  <c r="BQ7" i="3"/>
  <c r="BQ29" i="3" s="1"/>
  <c r="BR27" i="3"/>
  <c r="BR29" i="3" s="1"/>
  <c r="BM27" i="3"/>
  <c r="BM29" i="3" s="1"/>
  <c r="S27" i="3"/>
  <c r="N8" i="3"/>
  <c r="N9" i="3"/>
  <c r="N10" i="3"/>
  <c r="N11" i="3"/>
  <c r="N12" i="3"/>
  <c r="N13" i="3"/>
  <c r="N14" i="3"/>
  <c r="N15" i="3"/>
  <c r="N16" i="3"/>
  <c r="N17" i="3"/>
  <c r="N18" i="3"/>
  <c r="N19" i="3"/>
  <c r="N20" i="3"/>
  <c r="N21" i="3"/>
  <c r="N22" i="3"/>
  <c r="N23" i="3"/>
  <c r="N24" i="3"/>
  <c r="N25" i="3"/>
  <c r="N26" i="3"/>
  <c r="N7" i="3"/>
  <c r="M27" i="3"/>
  <c r="L27" i="3"/>
  <c r="BV7" i="3" l="1"/>
  <c r="CA7" i="3" s="1"/>
  <c r="BV24" i="3"/>
  <c r="CA24" i="3" s="1"/>
  <c r="N27" i="3"/>
  <c r="H27" i="3"/>
  <c r="G27" i="3"/>
  <c r="I8" i="3"/>
  <c r="J8" i="3" s="1"/>
  <c r="I9" i="3"/>
  <c r="J9" i="3" s="1"/>
  <c r="I10" i="3"/>
  <c r="J10" i="3" s="1"/>
  <c r="I11" i="3"/>
  <c r="J11" i="3" s="1"/>
  <c r="I12" i="3"/>
  <c r="J12" i="3" s="1"/>
  <c r="I13" i="3"/>
  <c r="J13" i="3" s="1"/>
  <c r="I14" i="3"/>
  <c r="J14" i="3" s="1"/>
  <c r="I15" i="3"/>
  <c r="J15" i="3" s="1"/>
  <c r="I16" i="3"/>
  <c r="J16" i="3" s="1"/>
  <c r="I17" i="3"/>
  <c r="J17" i="3" s="1"/>
  <c r="I18" i="3"/>
  <c r="J18" i="3" s="1"/>
  <c r="I19" i="3"/>
  <c r="J19" i="3" s="1"/>
  <c r="I20" i="3"/>
  <c r="J20" i="3" s="1"/>
  <c r="I21" i="3"/>
  <c r="J21" i="3" s="1"/>
  <c r="I22" i="3"/>
  <c r="J22" i="3" s="1"/>
  <c r="I23" i="3"/>
  <c r="J23" i="3" s="1"/>
  <c r="I24" i="3"/>
  <c r="J24" i="3" s="1"/>
  <c r="I25" i="3"/>
  <c r="J25" i="3" s="1"/>
  <c r="I26" i="3"/>
  <c r="J26" i="3" s="1"/>
  <c r="I7" i="3"/>
  <c r="J7" i="3" s="1"/>
  <c r="BV21" i="3" l="1"/>
  <c r="CA21" i="3" s="1"/>
  <c r="BV25" i="3"/>
  <c r="CA25" i="3" s="1"/>
  <c r="BV20" i="3"/>
  <c r="CA20" i="3" s="1"/>
  <c r="BV18" i="3"/>
  <c r="CA18" i="3" s="1"/>
  <c r="BV19" i="3"/>
  <c r="CA19" i="3" s="1"/>
  <c r="BV26" i="3"/>
  <c r="CA26" i="3" s="1"/>
  <c r="BV9" i="3"/>
  <c r="CA9" i="3" s="1"/>
  <c r="BV22" i="3"/>
  <c r="CA22" i="3" s="1"/>
  <c r="BV13" i="3"/>
  <c r="CA13" i="3" s="1"/>
  <c r="BV11" i="3"/>
  <c r="CA11" i="3" s="1"/>
  <c r="BV10" i="3"/>
  <c r="CA10" i="3" s="1"/>
  <c r="BV14" i="3"/>
  <c r="CA14" i="3" s="1"/>
  <c r="BV23" i="3"/>
  <c r="CA23" i="3" s="1"/>
  <c r="BV8" i="3"/>
  <c r="CA8" i="3" s="1"/>
  <c r="BV15" i="3"/>
  <c r="CA15" i="3" s="1"/>
  <c r="BV12" i="3"/>
  <c r="CA12" i="3" s="1"/>
  <c r="BV16" i="3"/>
  <c r="CA16" i="3" s="1"/>
  <c r="BV17" i="3"/>
  <c r="CA17" i="3" s="1"/>
  <c r="K14" i="3"/>
  <c r="O14" i="3"/>
  <c r="K7" i="3"/>
  <c r="O7" i="3"/>
  <c r="J27" i="3"/>
  <c r="K12" i="3"/>
  <c r="O12" i="3"/>
  <c r="K11" i="3"/>
  <c r="O11" i="3"/>
  <c r="K15" i="3"/>
  <c r="O15" i="3"/>
  <c r="K10" i="3"/>
  <c r="O10" i="3"/>
  <c r="K16" i="3"/>
  <c r="O16" i="3"/>
  <c r="K9" i="3"/>
  <c r="O9" i="3"/>
  <c r="K24" i="3"/>
  <c r="O24" i="3"/>
  <c r="K8" i="3"/>
  <c r="O8" i="3"/>
  <c r="K25" i="3"/>
  <c r="O25" i="3"/>
  <c r="K22" i="3"/>
  <c r="O22" i="3"/>
  <c r="K19" i="3"/>
  <c r="O19" i="3"/>
  <c r="K26" i="3"/>
  <c r="O26" i="3"/>
  <c r="K21" i="3"/>
  <c r="O21" i="3"/>
  <c r="K18" i="3"/>
  <c r="O18" i="3"/>
  <c r="K13" i="3"/>
  <c r="O13" i="3"/>
  <c r="K23" i="3"/>
  <c r="O23" i="3"/>
  <c r="K20" i="3"/>
  <c r="O20" i="3"/>
  <c r="K17" i="3"/>
  <c r="O17" i="3"/>
  <c r="I27" i="3"/>
  <c r="F26" i="3"/>
  <c r="F25" i="3"/>
  <c r="F24" i="3"/>
  <c r="F23" i="3"/>
  <c r="F22" i="3"/>
  <c r="F21" i="3"/>
  <c r="F20" i="3"/>
  <c r="F19" i="3"/>
  <c r="F18" i="3"/>
  <c r="F17" i="3"/>
  <c r="F16" i="3"/>
  <c r="F15" i="3"/>
  <c r="F14" i="3"/>
  <c r="F13" i="3"/>
  <c r="F12" i="3"/>
  <c r="F11" i="3"/>
  <c r="F10" i="3"/>
  <c r="F9" i="3"/>
  <c r="F8" i="3"/>
  <c r="F7" i="3"/>
  <c r="K27" i="3" l="1"/>
  <c r="P15" i="3"/>
  <c r="T15" i="3"/>
  <c r="T11" i="3"/>
  <c r="P11" i="3"/>
  <c r="T25" i="3"/>
  <c r="P25" i="3"/>
  <c r="P12" i="3"/>
  <c r="T12" i="3"/>
  <c r="P18" i="3"/>
  <c r="T18" i="3"/>
  <c r="T13" i="3"/>
  <c r="P13" i="3"/>
  <c r="T8" i="3"/>
  <c r="P8" i="3"/>
  <c r="T17" i="3"/>
  <c r="P17" i="3"/>
  <c r="P26" i="3"/>
  <c r="T26" i="3"/>
  <c r="P9" i="3"/>
  <c r="T9" i="3"/>
  <c r="O27" i="3"/>
  <c r="T7" i="3"/>
  <c r="P7" i="3"/>
  <c r="T20" i="3"/>
  <c r="P20" i="3"/>
  <c r="T19" i="3"/>
  <c r="P19" i="3"/>
  <c r="T16" i="3"/>
  <c r="P16" i="3"/>
  <c r="T21" i="3"/>
  <c r="P21" i="3"/>
  <c r="T14" i="3"/>
  <c r="P14" i="3"/>
  <c r="T24" i="3"/>
  <c r="P24" i="3"/>
  <c r="T23" i="3"/>
  <c r="P23" i="3"/>
  <c r="T22" i="3"/>
  <c r="P22" i="3"/>
  <c r="P10" i="3"/>
  <c r="T10" i="3"/>
  <c r="F27" i="3"/>
  <c r="P27" i="3" l="1"/>
  <c r="U12" i="3"/>
  <c r="Y12" i="3"/>
  <c r="U26" i="3"/>
  <c r="Y26" i="3"/>
  <c r="U23" i="3"/>
  <c r="Y23" i="3"/>
  <c r="Y7" i="3"/>
  <c r="T27" i="3"/>
  <c r="U7" i="3"/>
  <c r="U25" i="3"/>
  <c r="Y25" i="3"/>
  <c r="U20" i="3"/>
  <c r="Y20" i="3"/>
  <c r="U16" i="3"/>
  <c r="Y16" i="3"/>
  <c r="U18" i="3"/>
  <c r="Y18" i="3"/>
  <c r="U9" i="3"/>
  <c r="Y9" i="3"/>
  <c r="Y21" i="3"/>
  <c r="U21" i="3"/>
  <c r="U10" i="3"/>
  <c r="Y10" i="3"/>
  <c r="U17" i="3"/>
  <c r="Y17" i="3"/>
  <c r="U11" i="3"/>
  <c r="Y11" i="3"/>
  <c r="Y13" i="3"/>
  <c r="U13" i="3"/>
  <c r="U22" i="3"/>
  <c r="Y22" i="3"/>
  <c r="U15" i="3"/>
  <c r="Y15" i="3"/>
  <c r="U24" i="3"/>
  <c r="Y24" i="3"/>
  <c r="U14" i="3"/>
  <c r="Y14" i="3"/>
  <c r="U19" i="3"/>
  <c r="Y19" i="3"/>
  <c r="U8" i="3"/>
  <c r="Y8" i="3"/>
  <c r="BV29" i="3" l="1"/>
  <c r="U27" i="3"/>
  <c r="Z18" i="3"/>
  <c r="AD18" i="3"/>
  <c r="AI18" i="3" s="1"/>
  <c r="Z15" i="3"/>
  <c r="AD15" i="3"/>
  <c r="AI15" i="3" s="1"/>
  <c r="Y27" i="3"/>
  <c r="AD7" i="3"/>
  <c r="Z7" i="3"/>
  <c r="Z8" i="3"/>
  <c r="AD8" i="3"/>
  <c r="AI8" i="3" s="1"/>
  <c r="Z26" i="3"/>
  <c r="AD26" i="3"/>
  <c r="AI26" i="3" s="1"/>
  <c r="Z24" i="3"/>
  <c r="AD24" i="3"/>
  <c r="AI24" i="3" s="1"/>
  <c r="Z21" i="3"/>
  <c r="AD21" i="3"/>
  <c r="AI21" i="3" s="1"/>
  <c r="Z9" i="3"/>
  <c r="AD9" i="3"/>
  <c r="AI9" i="3" s="1"/>
  <c r="Z16" i="3"/>
  <c r="AD16" i="3"/>
  <c r="AI16" i="3" s="1"/>
  <c r="Z23" i="3"/>
  <c r="AD23" i="3"/>
  <c r="AI23" i="3" s="1"/>
  <c r="Z13" i="3"/>
  <c r="AD13" i="3"/>
  <c r="AI13" i="3" s="1"/>
  <c r="Z19" i="3"/>
  <c r="AD19" i="3"/>
  <c r="AI19" i="3" s="1"/>
  <c r="Z12" i="3"/>
  <c r="AD12" i="3"/>
  <c r="AI12" i="3" s="1"/>
  <c r="Z10" i="3"/>
  <c r="AD10" i="3"/>
  <c r="AI10" i="3" s="1"/>
  <c r="Z22" i="3"/>
  <c r="AD22" i="3"/>
  <c r="AI22" i="3" s="1"/>
  <c r="Z11" i="3"/>
  <c r="AD11" i="3"/>
  <c r="AI11" i="3" s="1"/>
  <c r="Z17" i="3"/>
  <c r="AD17" i="3"/>
  <c r="AI17" i="3" s="1"/>
  <c r="Z20" i="3"/>
  <c r="AD20" i="3"/>
  <c r="AI20" i="3" s="1"/>
  <c r="Z25" i="3"/>
  <c r="AD25" i="3"/>
  <c r="AI25" i="3" s="1"/>
  <c r="Z14" i="3"/>
  <c r="AD14" i="3"/>
  <c r="AI14" i="3" s="1"/>
  <c r="AE23" i="3" l="1"/>
  <c r="AE8" i="3"/>
  <c r="AE16" i="3"/>
  <c r="AE13" i="3"/>
  <c r="AI7" i="3"/>
  <c r="AI27" i="3" s="1"/>
  <c r="AD27" i="3"/>
  <c r="AE7" i="3"/>
  <c r="AE10" i="3"/>
  <c r="AE9" i="3"/>
  <c r="AE15" i="3"/>
  <c r="AE25" i="3"/>
  <c r="AE11" i="3"/>
  <c r="AE22" i="3"/>
  <c r="AE12" i="3"/>
  <c r="AE18" i="3"/>
  <c r="AE26" i="3"/>
  <c r="AE24" i="3"/>
  <c r="AE17" i="3"/>
  <c r="Z27" i="3"/>
  <c r="AE14" i="3"/>
  <c r="AE21" i="3"/>
  <c r="AE20" i="3"/>
  <c r="AE19" i="3"/>
  <c r="AJ22" i="3" l="1"/>
  <c r="AJ14" i="3"/>
  <c r="AJ17" i="3"/>
  <c r="AJ13" i="3"/>
  <c r="AJ11" i="3"/>
  <c r="AJ24" i="3"/>
  <c r="AJ25" i="3"/>
  <c r="AJ19" i="3"/>
  <c r="AJ16" i="3"/>
  <c r="AJ15" i="3"/>
  <c r="AJ26" i="3"/>
  <c r="AJ20" i="3"/>
  <c r="AJ8" i="3"/>
  <c r="AJ9" i="3"/>
  <c r="AJ18" i="3"/>
  <c r="AJ21" i="3"/>
  <c r="AJ23" i="3"/>
  <c r="AJ12" i="3"/>
  <c r="AJ10" i="3"/>
  <c r="AJ7" i="3"/>
  <c r="AE27" i="3"/>
  <c r="AJ27" i="3" l="1"/>
  <c r="AN27" i="3"/>
  <c r="AN30" i="3" s="1"/>
</calcChain>
</file>

<file path=xl/sharedStrings.xml><?xml version="1.0" encoding="utf-8"?>
<sst xmlns="http://schemas.openxmlformats.org/spreadsheetml/2006/main" count="187" uniqueCount="68">
  <si>
    <t>LOCALIDAD</t>
  </si>
  <si>
    <t>Antonio Nariño</t>
  </si>
  <si>
    <t>Barrios Unidos</t>
  </si>
  <si>
    <t>Bosa</t>
  </si>
  <si>
    <t>Chapinero</t>
  </si>
  <si>
    <t>Ciudad Bolívar</t>
  </si>
  <si>
    <t>Engativá</t>
  </si>
  <si>
    <t>Fontibón</t>
  </si>
  <si>
    <t>Kennedy</t>
  </si>
  <si>
    <t>La Candelaria</t>
  </si>
  <si>
    <t>Los Mártires</t>
  </si>
  <si>
    <t>Puente Aranda</t>
  </si>
  <si>
    <t>Rafael Uribe</t>
  </si>
  <si>
    <t>San Cristóbal</t>
  </si>
  <si>
    <t xml:space="preserve">Santafé </t>
  </si>
  <si>
    <t>Suba</t>
  </si>
  <si>
    <t>Sumapaz</t>
  </si>
  <si>
    <t>Teusaquillo</t>
  </si>
  <si>
    <t>Tunjuelito</t>
  </si>
  <si>
    <t>Usaquén</t>
  </si>
  <si>
    <t>Usme</t>
  </si>
  <si>
    <t>Por cambio de tecnología
HID a LED</t>
  </si>
  <si>
    <t>Indicador del PDD</t>
  </si>
  <si>
    <t>Número de luminarias modernizadas en el Distrito Capital</t>
  </si>
  <si>
    <t>Código Meta del PDD</t>
  </si>
  <si>
    <t>Aumentar en un 25% la modernizacion a Tecnología  Led del parque lumínico distrital compuesto por un total de 356.000  luminarias.</t>
  </si>
  <si>
    <t>JUNIO 2020</t>
  </si>
  <si>
    <t>MODERNIZACIÓN A LED DEL SISTEMA DE ALUMBRADO PÚBLICO DE BOGOTÁ D.C.</t>
  </si>
  <si>
    <r>
      <t xml:space="preserve">Elaboró : </t>
    </r>
    <r>
      <rPr>
        <b/>
        <sz val="10"/>
        <rFont val="Cambria"/>
        <family val="1"/>
      </rPr>
      <t xml:space="preserve">Adrián Herazo
Subdireccion de Servicios Funerarios y Alumbrado Público - UAESP
Fuente de Información:
</t>
    </r>
    <r>
      <rPr>
        <sz val="10"/>
        <rFont val="Cambria"/>
        <family val="1"/>
      </rPr>
      <t>Base de datos de infraestructura de AP del operador  ENEL-CODENSA - Tabla de ingresos mensuales.
Campos utilizados: MUN_NOM (Localidades); TEC (Tecnología de la luminaria); DNI_CD (prefijos MO "Modernización" y EX "Expansión")</t>
    </r>
  </si>
  <si>
    <t>Totales</t>
  </si>
  <si>
    <t>JULIO 2020</t>
  </si>
  <si>
    <t>AGOSTO 2020</t>
  </si>
  <si>
    <t>SEPTIEMBRE 2020</t>
  </si>
  <si>
    <t>OCTUBRE 2020</t>
  </si>
  <si>
    <t>NOVIEMBRE 2020</t>
  </si>
  <si>
    <t>DICIEMBRE 2020</t>
  </si>
  <si>
    <t>Total
Mes</t>
  </si>
  <si>
    <t>Total
Acum</t>
  </si>
  <si>
    <t>Por Expansiones del SALP</t>
  </si>
  <si>
    <t>Metas por Periodo</t>
  </si>
  <si>
    <t>Jun-Dic 2020</t>
  </si>
  <si>
    <t>Año 2021</t>
  </si>
  <si>
    <t>Ene-Jun 2024</t>
  </si>
  <si>
    <t>Año 2023</t>
  </si>
  <si>
    <t>Año 2022</t>
  </si>
  <si>
    <t>% Acumulado Respecto meta del Periodo</t>
  </si>
  <si>
    <r>
      <rPr>
        <i/>
        <sz val="9"/>
        <color theme="1"/>
        <rFont val="Cambria"/>
        <family val="1"/>
      </rPr>
      <t xml:space="preserve">La modernización a LED del Sistema de Alumbrado Público de Bogotá D.C tiene por objeto mejorar las condiciones de iluminación, mejorando la percepción de seguridad a los ciudadanos, respetando el entorno urbano, contribuyendo con el uso racional y eficiente de la energía, cuidando el medio ambiente y mejorando la calidad de vida de todos los habitantes de Bogotá. Su implementación es también un camino hacia una reducción del costo de la energía utilizada y una forma de contribuir a disponer de excedentes para un mejor uso y distribución de los recursos energéticos. Al utilizar menos combustibles para hacer las mismas actividades reducimos las emisiones de gases de efecto invernadero, preservamos nuestros recursos y disminuimos los gastos en energía.
</t>
    </r>
    <r>
      <rPr>
        <b/>
        <sz val="9"/>
        <color rgb="FF00B050"/>
        <rFont val="Cambria"/>
        <family val="1"/>
      </rPr>
      <t>TERMINOLOGÍA</t>
    </r>
    <r>
      <rPr>
        <b/>
        <sz val="9"/>
        <color theme="1"/>
        <rFont val="Cambria"/>
        <family val="1"/>
      </rPr>
      <t xml:space="preserve">
Sistema de alumbrado público (SALP)</t>
    </r>
    <r>
      <rPr>
        <sz val="9"/>
        <color theme="1"/>
        <rFont val="Cambria"/>
        <family val="1"/>
      </rPr>
      <t xml:space="preserve">:
De acuerdo con el Decreto 943 de 2018, un Sistema de Alumbrado Público - SALP, comprende el conjunto de luminarias, redes eléctricas, transformadores y postes de uso exclusivo, los desarrollos tecnológicos asociados al servicio de alumbrado público, y en general todos los equipos necesarios para la prestación del servicio de alumbrado público que no forman parte del sistema de distribución de energía eléctrica.
</t>
    </r>
    <r>
      <rPr>
        <b/>
        <sz val="9"/>
        <color theme="1"/>
        <rFont val="Cambria"/>
        <family val="1"/>
      </rPr>
      <t>Luminaria</t>
    </r>
    <r>
      <rPr>
        <sz val="9"/>
        <color theme="1"/>
        <rFont val="Cambria"/>
        <family val="1"/>
      </rPr>
      <t xml:space="preserve">:
Conjunto de elementos para distribuir, filtrar, controlar, transformar y dirigir la luz emitida por la bombilla, incluye todos los accesorios mecánicos, ópticos y eléctricos indispensables para el soporte, protección de las bombillas y su conexión a la fuente de alimentación.
</t>
    </r>
    <r>
      <rPr>
        <b/>
        <sz val="9"/>
        <color theme="1"/>
        <rFont val="Cambria"/>
        <family val="1"/>
      </rPr>
      <t>Tipos de bombillas para alumbrado público</t>
    </r>
    <r>
      <rPr>
        <sz val="9"/>
        <color theme="1"/>
        <rFont val="Cambria"/>
        <family val="1"/>
      </rPr>
      <t>:
Tecnología Alta Intensidad de Descarga (</t>
    </r>
    <r>
      <rPr>
        <b/>
        <sz val="9"/>
        <color theme="1"/>
        <rFont val="Cambria"/>
        <family val="1"/>
      </rPr>
      <t>HID</t>
    </r>
    <r>
      <rPr>
        <sz val="9"/>
        <color theme="1"/>
        <rFont val="Cambria"/>
        <family val="1"/>
      </rPr>
      <t xml:space="preserve"> High Intensity Discharge), se encuentran las que utilizan:
• Bombilla de vapor de sodio a alta presión (</t>
    </r>
    <r>
      <rPr>
        <b/>
        <sz val="9"/>
        <color theme="1"/>
        <rFont val="Cambria"/>
        <family val="1"/>
      </rPr>
      <t>Na</t>
    </r>
    <r>
      <rPr>
        <sz val="9"/>
        <color theme="1"/>
        <rFont val="Cambria"/>
        <family val="1"/>
      </rPr>
      <t>).
• Bombilla de metal-halide (halogenuros metálicos) (</t>
    </r>
    <r>
      <rPr>
        <b/>
        <sz val="9"/>
        <color theme="1"/>
        <rFont val="Cambria"/>
        <family val="1"/>
      </rPr>
      <t>Mh</t>
    </r>
    <r>
      <rPr>
        <sz val="9"/>
        <color theme="1"/>
        <rFont val="Cambria"/>
        <family val="1"/>
      </rPr>
      <t>).
Tecnología Diodos Emisores de Luz (</t>
    </r>
    <r>
      <rPr>
        <b/>
        <sz val="9"/>
        <color theme="1"/>
        <rFont val="Cambria"/>
        <family val="1"/>
      </rPr>
      <t>LED</t>
    </r>
    <r>
      <rPr>
        <sz val="9"/>
        <color theme="1"/>
        <rFont val="Cambria"/>
        <family val="1"/>
      </rPr>
      <t xml:space="preserve"> Light Emitting Diode), los más comunes en alumbrado público:
LED SMD - Dispositivo de montaje superficial o Surface Mounted Device
LED COB - Chip en la placa o Chip on Board
</t>
    </r>
    <r>
      <rPr>
        <b/>
        <sz val="9"/>
        <color theme="1"/>
        <rFont val="Cambria"/>
        <family val="1"/>
      </rPr>
      <t>Expansiones del SALP</t>
    </r>
    <r>
      <rPr>
        <sz val="9"/>
        <color theme="1"/>
        <rFont val="Cambria"/>
        <family val="1"/>
      </rPr>
      <t xml:space="preserve">: Todo infraestructura nueva que se incorpora o construye en el Sistema de Alumbrado Público.
</t>
    </r>
    <r>
      <rPr>
        <b/>
        <sz val="9"/>
        <color theme="1"/>
        <rFont val="Cambria"/>
        <family val="1"/>
      </rPr>
      <t>Modernización del SALP</t>
    </r>
    <r>
      <rPr>
        <sz val="9"/>
        <color theme="1"/>
        <rFont val="Cambria"/>
        <family val="1"/>
      </rPr>
      <t>: Es el proceso de cambio de una tecnología a otra mas moderna o actualizada, en el Sistema de Alumbrado Público.</t>
    </r>
  </si>
  <si>
    <t>ENERO 2021</t>
  </si>
  <si>
    <t>FEBRERO 2021</t>
  </si>
  <si>
    <t>Meta 2021:</t>
  </si>
  <si>
    <t>MARZO 2021</t>
  </si>
  <si>
    <t>⇒</t>
  </si>
  <si>
    <t>ABRIL 2021</t>
  </si>
  <si>
    <t>MAYO 2021</t>
  </si>
  <si>
    <t>JUNIO 2021</t>
  </si>
  <si>
    <t>JULIO 2021</t>
  </si>
  <si>
    <t>AGOSTO 2021</t>
  </si>
  <si>
    <t>Acumulado desde JUN2020</t>
  </si>
  <si>
    <t>Acumulado
desde ENE2021</t>
  </si>
  <si>
    <t>Meta PDD:</t>
  </si>
  <si>
    <t>AVANCE RESPECTO A METAS</t>
  </si>
  <si>
    <r>
      <t>Por proceso de autocontrol se detecta error en el valor total de luminarias modernizadas reportadas a corte de diciembre 2020 (</t>
    </r>
    <r>
      <rPr>
        <sz val="12"/>
        <color rgb="FFFF0000"/>
        <rFont val="Cambria"/>
        <family val="1"/>
      </rPr>
      <t>8076</t>
    </r>
    <r>
      <rPr>
        <sz val="12"/>
        <color theme="1"/>
        <rFont val="Cambria"/>
        <family val="1"/>
      </rPr>
      <t>) en una diferencia de 600 luminarias, por tal razón en el reporte de FEB 2021 se realiza el ajuste de conteos iniciando desde enero de 2021 sumando los 600 puntos repartido en las localidades correspondientes.</t>
    </r>
  </si>
  <si>
    <t>Ajuste:</t>
  </si>
  <si>
    <t>Total Mes</t>
  </si>
  <si>
    <t>SEPTIEMBRE 2021</t>
  </si>
  <si>
    <t>OCTUBRE 2021</t>
  </si>
  <si>
    <t>NOVIEMBRE 2021</t>
  </si>
  <si>
    <t>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</si>
</sst>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scheme val="minor"/>
    </font>
    <font>
      <sz val="11"/>
      <color theme="1"/>
      <name val="Calibri"/>
      <family val="2"/>
      <scheme val="minor"/>
    </font>
    <font>
      <sz val="11"/>
      <color theme="1"/>
      <name val="Cambria"/>
      <family val="1"/>
    </font>
    <font>
      <sz val="10"/>
      <name val="Cambria"/>
      <family val="1"/>
    </font>
    <font>
      <b/>
      <sz val="10"/>
      <color theme="1"/>
      <name val="Cambria"/>
      <family val="1"/>
    </font>
    <font>
      <sz val="11"/>
      <color theme="1"/>
      <name val="Arial"/>
      <family val="2"/>
    </font>
    <font>
      <i/>
      <sz val="10"/>
      <color theme="1"/>
      <name val="Cambria"/>
      <family val="1"/>
    </font>
    <font>
      <sz val="10"/>
      <color theme="1"/>
      <name val="Cambria"/>
      <family val="1"/>
    </font>
    <font>
      <b/>
      <sz val="14"/>
      <color theme="1"/>
      <name val="Cambria"/>
      <family val="1"/>
    </font>
    <font>
      <sz val="9"/>
      <color theme="1"/>
      <name val="Cambria"/>
      <family val="1"/>
    </font>
    <font>
      <i/>
      <sz val="9"/>
      <color theme="1"/>
      <name val="Cambria"/>
      <family val="1"/>
    </font>
    <font>
      <b/>
      <sz val="9"/>
      <color rgb="FF00B050"/>
      <name val="Cambria"/>
      <family val="1"/>
    </font>
    <font>
      <b/>
      <sz val="9"/>
      <color theme="1"/>
      <name val="Cambria"/>
      <family val="1"/>
    </font>
    <font>
      <b/>
      <sz val="10"/>
      <name val="Cambria"/>
      <family val="1"/>
    </font>
    <font>
      <b/>
      <sz val="11"/>
      <color rgb="FF3F3F3F"/>
      <name val="Calibri"/>
      <family val="2"/>
      <scheme val="minor"/>
    </font>
    <font>
      <sz val="11"/>
      <color theme="0"/>
      <name val="Calibri"/>
      <family val="2"/>
      <scheme val="minor"/>
    </font>
    <font>
      <b/>
      <sz val="10"/>
      <color theme="0"/>
      <name val="Cambria"/>
      <family val="1"/>
    </font>
    <font>
      <b/>
      <sz val="11"/>
      <color theme="1"/>
      <name val="Cambria"/>
      <family val="1"/>
    </font>
    <font>
      <sz val="12"/>
      <color theme="1"/>
      <name val="Cambria"/>
      <family val="1"/>
    </font>
    <font>
      <sz val="12"/>
      <color rgb="FFFF0000"/>
      <name val="Cambria"/>
      <family val="1"/>
    </font>
    <font>
      <b/>
      <i/>
      <sz val="10"/>
      <color theme="1"/>
      <name val="Cambria"/>
      <family val="1"/>
    </font>
    <font>
      <sz val="18"/>
      <color theme="1"/>
      <name val="Cambria"/>
      <family val="1"/>
    </font>
    <font>
      <b/>
      <sz val="11"/>
      <name val="Cambria"/>
      <family val="1"/>
    </font>
    <font>
      <b/>
      <sz val="12"/>
      <color theme="1"/>
      <name val="Cambria"/>
      <family val="1"/>
    </font>
  </fonts>
  <fills count="25">
    <fill>
      <patternFill patternType="none"/>
    </fill>
    <fill>
      <patternFill patternType="gray125"/>
    </fill>
    <fill>
      <patternFill patternType="solid">
        <fgColor rgb="FFFFFFCC"/>
      </patternFill>
    </fill>
    <fill>
      <patternFill patternType="solid">
        <fgColor theme="0" tint="-4.9989318521683403E-2"/>
        <bgColor theme="4" tint="0.79998168889431442"/>
      </patternFill>
    </fill>
    <fill>
      <patternFill patternType="solid">
        <fgColor theme="7" tint="0.79998168889431442"/>
        <bgColor theme="4" tint="0.79998168889431442"/>
      </patternFill>
    </fill>
    <fill>
      <patternFill patternType="solid">
        <fgColor theme="0"/>
        <bgColor indexed="64"/>
      </patternFill>
    </fill>
    <fill>
      <patternFill patternType="solid">
        <fgColor theme="5" tint="0.79998168889431442"/>
        <bgColor theme="4" tint="0.79998168889431442"/>
      </patternFill>
    </fill>
    <fill>
      <patternFill patternType="solid">
        <fgColor theme="0"/>
        <bgColor theme="0"/>
      </patternFill>
    </fill>
    <fill>
      <patternFill patternType="solid">
        <fgColor rgb="FFFFFF00"/>
        <bgColor theme="4" tint="0.79998168889431442"/>
      </patternFill>
    </fill>
    <fill>
      <patternFill patternType="solid">
        <fgColor rgb="FFF2F2F2"/>
      </patternFill>
    </fill>
    <fill>
      <patternFill patternType="solid">
        <fgColor theme="8"/>
      </patternFill>
    </fill>
    <fill>
      <patternFill patternType="solid">
        <fgColor theme="8" tint="0.79998168889431442"/>
        <bgColor theme="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rgb="FF00FF0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theme="4" tint="0.79998168889431442"/>
      </patternFill>
    </fill>
    <fill>
      <patternFill patternType="solid">
        <fgColor rgb="FF00FF99"/>
        <bgColor theme="4" tint="0.79998168889431442"/>
      </patternFill>
    </fill>
    <fill>
      <patternFill patternType="solid">
        <fgColor rgb="FF00FF99"/>
        <bgColor indexed="64"/>
      </patternFill>
    </fill>
    <fill>
      <patternFill patternType="solid">
        <fgColor rgb="FF00FF99"/>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4.9989318521683403E-2"/>
        <bgColor indexed="64"/>
      </patternFill>
    </fill>
  </fills>
  <borders count="49">
    <border>
      <left/>
      <right/>
      <top/>
      <bottom/>
      <diagonal/>
    </border>
    <border>
      <left style="thin">
        <color rgb="FFB2B2B2"/>
      </left>
      <right style="thin">
        <color rgb="FFB2B2B2"/>
      </right>
      <top style="thin">
        <color rgb="FFB2B2B2"/>
      </top>
      <bottom style="thin">
        <color rgb="FFB2B2B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style="thin">
        <color theme="0" tint="-0.14999847407452621"/>
      </bottom>
      <diagonal/>
    </border>
    <border>
      <left/>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style="medium">
        <color indexed="64"/>
      </bottom>
      <diagonal/>
    </border>
    <border>
      <left/>
      <right style="thin">
        <color theme="0" tint="-0.14999847407452621"/>
      </right>
      <top style="thin">
        <color theme="0" tint="-0.14999847407452621"/>
      </top>
      <bottom style="medium">
        <color indexed="64"/>
      </bottom>
      <diagonal/>
    </border>
    <border>
      <left style="thin">
        <color theme="0" tint="-0.14999847407452621"/>
      </left>
      <right/>
      <top style="thin">
        <color theme="0" tint="-0.14999847407452621"/>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14999847407452621"/>
      </right>
      <top style="medium">
        <color indexed="64"/>
      </top>
      <bottom style="thin">
        <color theme="0" tint="-0.14999847407452621"/>
      </bottom>
      <diagonal/>
    </border>
    <border>
      <left style="thin">
        <color theme="0" tint="-0.14999847407452621"/>
      </left>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top style="thin">
        <color theme="0" tint="-0.14999847407452621"/>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top style="thin">
        <color rgb="FF3F3F3F"/>
      </top>
      <bottom style="medium">
        <color indexed="64"/>
      </bottom>
      <diagonal/>
    </border>
    <border>
      <left/>
      <right style="thin">
        <color rgb="FF3F3F3F"/>
      </right>
      <top style="thin">
        <color rgb="FF3F3F3F"/>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tint="-0.14999847407452621"/>
      </right>
      <top style="medium">
        <color indexed="64"/>
      </top>
      <bottom style="thin">
        <color theme="0" tint="-0.14999847407452621"/>
      </bottom>
      <diagonal/>
    </border>
    <border>
      <left style="medium">
        <color indexed="64"/>
      </left>
      <right style="thin">
        <color theme="0" tint="-0.14999847407452621"/>
      </right>
      <top style="medium">
        <color indexed="64"/>
      </top>
      <bottom style="medium">
        <color indexed="64"/>
      </bottom>
      <diagonal/>
    </border>
    <border>
      <left style="thin">
        <color theme="0" tint="-0.14999847407452621"/>
      </left>
      <right style="thin">
        <color theme="0" tint="-0.14999847407452621"/>
      </right>
      <top style="medium">
        <color indexed="64"/>
      </top>
      <bottom style="medium">
        <color indexed="64"/>
      </bottom>
      <diagonal/>
    </border>
    <border>
      <left style="thin">
        <color theme="0" tint="-0.14999847407452621"/>
      </left>
      <right style="medium">
        <color indexed="64"/>
      </right>
      <top style="medium">
        <color indexed="64"/>
      </top>
      <bottom style="medium">
        <color indexed="64"/>
      </bottom>
      <diagonal/>
    </border>
    <border>
      <left style="thin">
        <color theme="0" tint="-0.14999847407452621"/>
      </left>
      <right style="medium">
        <color indexed="64"/>
      </right>
      <top style="thin">
        <color theme="0" tint="-0.14999847407452621"/>
      </top>
      <bottom/>
      <diagonal/>
    </border>
    <border>
      <left style="medium">
        <color indexed="64"/>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style="thin">
        <color rgb="FFB2B2B2"/>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theme="0" tint="-0.14999847407452621"/>
      </right>
      <top style="thin">
        <color indexed="64"/>
      </top>
      <bottom style="medium">
        <color indexed="64"/>
      </bottom>
      <diagonal/>
    </border>
    <border>
      <left style="thin">
        <color theme="0" tint="-0.14999847407452621"/>
      </left>
      <right style="thin">
        <color theme="0" tint="-0.14999847407452621"/>
      </right>
      <top style="thin">
        <color indexed="64"/>
      </top>
      <bottom style="medium">
        <color indexed="64"/>
      </bottom>
      <diagonal/>
    </border>
    <border>
      <left/>
      <right style="thin">
        <color theme="0" tint="-0.14999847407452621"/>
      </right>
      <top style="thin">
        <color theme="0" tint="-0.149998474074526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tint="-0.14999847407452621"/>
      </left>
      <right/>
      <top style="thin">
        <color indexed="64"/>
      </top>
      <bottom style="medium">
        <color indexed="64"/>
      </bottom>
      <diagonal/>
    </border>
    <border>
      <left style="thin">
        <color theme="0" tint="-0.14999847407452621"/>
      </left>
      <right style="medium">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0" fontId="5" fillId="0" borderId="0"/>
    <xf numFmtId="0" fontId="14" fillId="9" borderId="17" applyNumberFormat="0" applyAlignment="0" applyProtection="0"/>
    <xf numFmtId="0" fontId="15" fillId="10" borderId="0" applyNumberFormat="0" applyBorder="0" applyAlignment="0" applyProtection="0"/>
  </cellStyleXfs>
  <cellXfs count="117">
    <xf numFmtId="0" fontId="0" fillId="0" borderId="0" xfId="0"/>
    <xf numFmtId="0" fontId="2" fillId="0" borderId="0" xfId="0" applyFont="1" applyAlignment="1">
      <alignment horizontal="center" vertical="center"/>
    </xf>
    <xf numFmtId="0" fontId="3" fillId="7" borderId="0" xfId="4" applyFont="1" applyFill="1" applyBorder="1" applyAlignment="1">
      <alignment horizontal="left" vertical="center" wrapText="1"/>
    </xf>
    <xf numFmtId="0" fontId="3" fillId="0" borderId="0" xfId="4" applyFont="1" applyBorder="1" applyAlignment="1">
      <alignment horizontal="left" vertical="center"/>
    </xf>
    <xf numFmtId="0" fontId="6" fillId="0" borderId="0" xfId="4" applyFont="1" applyFill="1" applyBorder="1" applyAlignment="1">
      <alignment horizontal="left" vertical="center" wrapText="1"/>
    </xf>
    <xf numFmtId="0" fontId="7" fillId="0" borderId="0" xfId="4" applyFont="1" applyFill="1" applyBorder="1" applyAlignment="1">
      <alignment horizontal="left" vertical="center" wrapText="1"/>
    </xf>
    <xf numFmtId="3" fontId="7" fillId="0" borderId="0" xfId="4" applyNumberFormat="1" applyFont="1" applyFill="1" applyBorder="1" applyAlignment="1">
      <alignment horizontal="center" vertical="center" wrapText="1"/>
    </xf>
    <xf numFmtId="0" fontId="6" fillId="0" borderId="0" xfId="4" applyFont="1" applyFill="1" applyBorder="1" applyAlignment="1">
      <alignment horizontal="center" vertical="center" wrapText="1"/>
    </xf>
    <xf numFmtId="0" fontId="3" fillId="0" borderId="0" xfId="4" applyFont="1" applyFill="1" applyBorder="1" applyAlignment="1">
      <alignment horizontal="center" vertical="center"/>
    </xf>
    <xf numFmtId="0" fontId="7" fillId="0" borderId="0" xfId="4" applyFont="1" applyFill="1" applyBorder="1" applyAlignment="1">
      <alignment horizontal="center" vertical="center" wrapText="1"/>
    </xf>
    <xf numFmtId="0" fontId="4" fillId="3" borderId="12" xfId="0" applyFont="1" applyFill="1" applyBorder="1" applyAlignment="1">
      <alignment horizontal="center" vertical="center"/>
    </xf>
    <xf numFmtId="0" fontId="7" fillId="7" borderId="23" xfId="4" applyFont="1" applyFill="1" applyBorder="1" applyAlignment="1">
      <alignment horizontal="center" vertical="center" wrapText="1"/>
    </xf>
    <xf numFmtId="0" fontId="7" fillId="0" borderId="10" xfId="4" applyFont="1" applyBorder="1" applyAlignment="1">
      <alignment horizontal="center" vertical="center" wrapText="1"/>
    </xf>
    <xf numFmtId="3" fontId="14" fillId="9" borderId="26" xfId="5" applyNumberFormat="1" applyBorder="1" applyAlignment="1">
      <alignment horizontal="center" vertical="center" wrapText="1"/>
    </xf>
    <xf numFmtId="0" fontId="7" fillId="0" borderId="10" xfId="4" applyNumberFormat="1" applyFont="1" applyBorder="1" applyAlignment="1">
      <alignment horizontal="center" vertical="center" wrapText="1"/>
    </xf>
    <xf numFmtId="0" fontId="3" fillId="0" borderId="29" xfId="4" applyFont="1" applyFill="1" applyBorder="1" applyAlignment="1">
      <alignment horizontal="center" vertical="center"/>
    </xf>
    <xf numFmtId="0" fontId="7" fillId="7" borderId="29" xfId="4" applyFont="1" applyFill="1" applyBorder="1" applyAlignment="1">
      <alignment horizontal="center" vertical="center" wrapText="1"/>
    </xf>
    <xf numFmtId="0" fontId="3" fillId="7" borderId="29" xfId="4" applyFont="1" applyFill="1" applyBorder="1" applyAlignment="1">
      <alignment horizontal="left" vertical="center" wrapText="1"/>
    </xf>
    <xf numFmtId="0" fontId="3" fillId="0" borderId="29" xfId="4" applyFont="1" applyBorder="1" applyAlignment="1">
      <alignment horizontal="left" vertical="center"/>
    </xf>
    <xf numFmtId="0" fontId="2" fillId="0" borderId="30" xfId="0" applyFont="1" applyBorder="1" applyAlignment="1">
      <alignment horizontal="center" vertical="center"/>
    </xf>
    <xf numFmtId="0" fontId="7" fillId="0" borderId="0" xfId="0" applyFont="1" applyAlignment="1">
      <alignment horizontal="center" vertical="center"/>
    </xf>
    <xf numFmtId="0" fontId="3" fillId="5" borderId="13" xfId="1" applyNumberFormat="1" applyFont="1" applyFill="1" applyBorder="1" applyAlignment="1">
      <alignment horizontal="left" vertical="center" wrapText="1"/>
    </xf>
    <xf numFmtId="0" fontId="7" fillId="0" borderId="7" xfId="0" applyNumberFormat="1" applyFont="1" applyBorder="1" applyAlignment="1">
      <alignment horizontal="center" vertical="center"/>
    </xf>
    <xf numFmtId="0" fontId="7" fillId="0" borderId="2" xfId="0" applyNumberFormat="1" applyFont="1" applyBorder="1" applyAlignment="1">
      <alignment horizontal="center" vertical="center"/>
    </xf>
    <xf numFmtId="0" fontId="7" fillId="0" borderId="4" xfId="0" applyNumberFormat="1" applyFont="1" applyBorder="1" applyAlignment="1">
      <alignment horizontal="center" vertical="center"/>
    </xf>
    <xf numFmtId="0" fontId="4" fillId="4" borderId="14" xfId="0"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10" fontId="16" fillId="10" borderId="11" xfId="6" applyNumberFormat="1" applyFont="1" applyBorder="1" applyAlignment="1">
      <alignment horizontal="center" vertical="center"/>
    </xf>
    <xf numFmtId="0" fontId="4" fillId="8" borderId="16" xfId="0" applyNumberFormat="1" applyFont="1" applyFill="1" applyBorder="1" applyAlignment="1">
      <alignment horizontal="center" vertical="center"/>
    </xf>
    <xf numFmtId="0" fontId="7" fillId="13" borderId="3" xfId="0" applyNumberFormat="1" applyFont="1" applyFill="1" applyBorder="1" applyAlignment="1">
      <alignment horizontal="center" vertical="center"/>
    </xf>
    <xf numFmtId="10" fontId="7" fillId="13" borderId="8" xfId="2" applyNumberFormat="1" applyFont="1" applyFill="1" applyBorder="1" applyAlignment="1">
      <alignment horizontal="center" vertical="center"/>
    </xf>
    <xf numFmtId="0" fontId="4" fillId="3" borderId="1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0" fontId="16" fillId="0" borderId="0" xfId="6" applyNumberFormat="1" applyFont="1" applyFill="1" applyBorder="1" applyAlignment="1">
      <alignment horizontal="center" vertical="center"/>
    </xf>
    <xf numFmtId="0" fontId="20" fillId="15" borderId="1" xfId="3" applyFont="1" applyFill="1" applyAlignment="1">
      <alignment horizontal="center" vertical="center" wrapText="1"/>
    </xf>
    <xf numFmtId="3" fontId="21" fillId="0" borderId="29" xfId="4" applyNumberFormat="1" applyFont="1" applyBorder="1" applyAlignment="1">
      <alignment horizontal="center" vertical="center" wrapText="1"/>
    </xf>
    <xf numFmtId="0" fontId="7" fillId="12" borderId="3" xfId="0" applyNumberFormat="1" applyFont="1" applyFill="1" applyBorder="1" applyAlignment="1">
      <alignment horizontal="center" vertical="center"/>
    </xf>
    <xf numFmtId="0" fontId="7" fillId="0" borderId="36" xfId="0" applyNumberFormat="1" applyFont="1" applyBorder="1" applyAlignment="1">
      <alignment horizontal="center" vertical="center"/>
    </xf>
    <xf numFmtId="0" fontId="7" fillId="0" borderId="37" xfId="0" applyNumberFormat="1" applyFont="1" applyBorder="1" applyAlignment="1">
      <alignment horizontal="center" vertical="center"/>
    </xf>
    <xf numFmtId="0" fontId="7" fillId="12" borderId="38" xfId="0" applyNumberFormat="1" applyFont="1" applyFill="1" applyBorder="1" applyAlignment="1">
      <alignment horizontal="center" vertical="center"/>
    </xf>
    <xf numFmtId="0" fontId="4" fillId="0" borderId="41" xfId="0" applyNumberFormat="1" applyFont="1" applyFill="1" applyBorder="1" applyAlignment="1">
      <alignment horizontal="center" vertical="center"/>
    </xf>
    <xf numFmtId="0" fontId="4" fillId="0" borderId="42" xfId="0" applyNumberFormat="1" applyFont="1" applyFill="1" applyBorder="1" applyAlignment="1">
      <alignment horizontal="center" vertical="center"/>
    </xf>
    <xf numFmtId="0" fontId="4" fillId="3" borderId="42" xfId="0" applyNumberFormat="1" applyFont="1" applyFill="1" applyBorder="1" applyAlignment="1">
      <alignment horizontal="center" vertical="center"/>
    </xf>
    <xf numFmtId="0" fontId="7" fillId="20" borderId="8" xfId="2" applyNumberFormat="1" applyFont="1" applyFill="1" applyBorder="1" applyAlignment="1">
      <alignment horizontal="center" vertical="center"/>
    </xf>
    <xf numFmtId="0" fontId="7" fillId="20" borderId="35" xfId="2" applyNumberFormat="1" applyFont="1" applyFill="1" applyBorder="1" applyAlignment="1">
      <alignment horizontal="center" vertical="center"/>
    </xf>
    <xf numFmtId="0" fontId="7" fillId="12" borderId="40" xfId="0" applyFont="1" applyFill="1" applyBorder="1" applyAlignment="1">
      <alignment horizontal="right" vertical="center"/>
    </xf>
    <xf numFmtId="0" fontId="17" fillId="12" borderId="30" xfId="0" applyFont="1" applyFill="1" applyBorder="1" applyAlignment="1">
      <alignment horizontal="center" vertical="center"/>
    </xf>
    <xf numFmtId="0" fontId="7" fillId="20" borderId="18" xfId="3" applyFont="1" applyFill="1" applyBorder="1" applyAlignment="1">
      <alignment horizontal="right" vertical="center"/>
    </xf>
    <xf numFmtId="0" fontId="17" fillId="20" borderId="20" xfId="3" applyFont="1" applyFill="1" applyBorder="1" applyAlignment="1">
      <alignment horizontal="center" vertical="center"/>
    </xf>
    <xf numFmtId="0" fontId="7" fillId="0" borderId="43" xfId="0" applyNumberFormat="1" applyFont="1" applyBorder="1" applyAlignment="1">
      <alignment horizontal="center" vertical="center"/>
    </xf>
    <xf numFmtId="0" fontId="2" fillId="0" borderId="0" xfId="0" applyFont="1" applyFill="1" applyBorder="1" applyAlignment="1">
      <alignment horizontal="center" vertical="center"/>
    </xf>
    <xf numFmtId="10" fontId="4" fillId="4" borderId="19" xfId="2" applyNumberFormat="1" applyFont="1" applyFill="1" applyBorder="1" applyAlignment="1">
      <alignment horizontal="center" vertical="center"/>
    </xf>
    <xf numFmtId="10" fontId="17" fillId="22" borderId="20" xfId="2" applyNumberFormat="1" applyFont="1" applyFill="1" applyBorder="1" applyAlignment="1">
      <alignment horizontal="center" vertical="center"/>
    </xf>
    <xf numFmtId="10" fontId="2" fillId="0" borderId="0" xfId="2" applyNumberFormat="1" applyFont="1" applyAlignment="1">
      <alignment horizontal="center" vertical="center"/>
    </xf>
    <xf numFmtId="0" fontId="17" fillId="0" borderId="0" xfId="0" applyNumberFormat="1" applyFont="1" applyFill="1" applyBorder="1" applyAlignment="1">
      <alignment horizontal="center" vertical="center"/>
    </xf>
    <xf numFmtId="0" fontId="22" fillId="0" borderId="0" xfId="6" quotePrefix="1" applyNumberFormat="1" applyFont="1" applyFill="1" applyBorder="1" applyAlignment="1">
      <alignment horizontal="center" vertical="center"/>
    </xf>
    <xf numFmtId="0" fontId="7" fillId="6" borderId="31"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14" borderId="24" xfId="0" applyFont="1" applyFill="1" applyBorder="1" applyAlignment="1">
      <alignment horizontal="center" vertical="center" wrapText="1"/>
    </xf>
    <xf numFmtId="0" fontId="4" fillId="14" borderId="23" xfId="0" applyFont="1" applyFill="1" applyBorder="1" applyAlignment="1">
      <alignment horizontal="center" vertical="center" wrapText="1"/>
    </xf>
    <xf numFmtId="0" fontId="4" fillId="19" borderId="24"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17" fillId="18" borderId="47" xfId="0" applyNumberFormat="1" applyFont="1" applyFill="1" applyBorder="1" applyAlignment="1">
      <alignment horizontal="center" vertical="center"/>
    </xf>
    <xf numFmtId="0" fontId="22" fillId="21" borderId="48" xfId="6" quotePrefix="1" applyNumberFormat="1" applyFont="1" applyFill="1" applyBorder="1" applyAlignment="1">
      <alignment horizontal="center" vertical="center"/>
    </xf>
    <xf numFmtId="0" fontId="4" fillId="16" borderId="24" xfId="0" applyFont="1" applyFill="1" applyBorder="1" applyAlignment="1">
      <alignment horizontal="center" vertical="center"/>
    </xf>
    <xf numFmtId="0" fontId="4" fillId="24" borderId="30" xfId="0" applyNumberFormat="1" applyFont="1" applyFill="1" applyBorder="1" applyAlignment="1">
      <alignment horizontal="center" vertical="center"/>
    </xf>
    <xf numFmtId="49" fontId="23" fillId="16" borderId="44" xfId="3" applyNumberFormat="1" applyFont="1" applyFill="1" applyBorder="1" applyAlignment="1">
      <alignment horizontal="center" vertical="center"/>
    </xf>
    <xf numFmtId="49" fontId="23" fillId="16" borderId="45" xfId="3" applyNumberFormat="1" applyFont="1" applyFill="1" applyBorder="1" applyAlignment="1">
      <alignment horizontal="center" vertical="center"/>
    </xf>
    <xf numFmtId="49" fontId="23" fillId="16" borderId="46" xfId="3" applyNumberFormat="1" applyFont="1" applyFill="1" applyBorder="1" applyAlignment="1">
      <alignment horizontal="center" vertical="center"/>
    </xf>
    <xf numFmtId="0" fontId="7" fillId="17" borderId="18" xfId="0" applyFont="1" applyFill="1" applyBorder="1" applyAlignment="1">
      <alignment horizontal="center" vertical="center"/>
    </xf>
    <xf numFmtId="0" fontId="7" fillId="17" borderId="19" xfId="0" applyFont="1" applyFill="1" applyBorder="1" applyAlignment="1">
      <alignment horizontal="center" vertical="center"/>
    </xf>
    <xf numFmtId="0" fontId="7" fillId="17" borderId="39" xfId="0" applyFont="1" applyFill="1" applyBorder="1" applyAlignment="1">
      <alignment horizontal="center" vertical="center"/>
    </xf>
    <xf numFmtId="0" fontId="4" fillId="0" borderId="0" xfId="0" applyNumberFormat="1" applyFont="1" applyFill="1" applyBorder="1" applyAlignment="1">
      <alignment horizontal="right" vertical="center"/>
    </xf>
    <xf numFmtId="0" fontId="8" fillId="2" borderId="18" xfId="3" applyFont="1" applyBorder="1" applyAlignment="1">
      <alignment horizontal="center" vertical="center"/>
    </xf>
    <xf numFmtId="0" fontId="8" fillId="2" borderId="19" xfId="3" applyFont="1" applyBorder="1" applyAlignment="1">
      <alignment horizontal="center" vertical="center"/>
    </xf>
    <xf numFmtId="0" fontId="8" fillId="2" borderId="20" xfId="3" applyFont="1" applyBorder="1" applyAlignment="1">
      <alignment horizontal="center" vertical="center"/>
    </xf>
    <xf numFmtId="49" fontId="4" fillId="2" borderId="45" xfId="3" applyNumberFormat="1" applyFont="1" applyBorder="1" applyAlignment="1">
      <alignment horizontal="center" vertical="center"/>
    </xf>
    <xf numFmtId="0" fontId="4" fillId="16" borderId="31" xfId="0" applyFont="1" applyFill="1" applyBorder="1" applyAlignment="1">
      <alignment horizontal="right" vertical="center"/>
    </xf>
    <xf numFmtId="0" fontId="4" fillId="16" borderId="23" xfId="0" applyFont="1" applyFill="1" applyBorder="1" applyAlignment="1">
      <alignment horizontal="right" vertical="center"/>
    </xf>
    <xf numFmtId="0" fontId="4" fillId="0" borderId="25" xfId="0" applyFont="1" applyBorder="1" applyAlignment="1">
      <alignment horizontal="right" vertical="center"/>
    </xf>
    <xf numFmtId="0" fontId="4" fillId="0" borderId="15" xfId="0" applyFont="1" applyBorder="1" applyAlignment="1">
      <alignment horizontal="right" vertical="center"/>
    </xf>
    <xf numFmtId="0" fontId="6" fillId="11" borderId="23" xfId="4" applyFont="1" applyFill="1" applyBorder="1" applyAlignment="1">
      <alignment horizontal="center" vertical="center" wrapText="1"/>
    </xf>
    <xf numFmtId="0" fontId="3" fillId="12" borderId="23" xfId="4" applyFont="1" applyFill="1" applyBorder="1" applyAlignment="1">
      <alignment horizontal="center" vertical="center"/>
    </xf>
    <xf numFmtId="0" fontId="7" fillId="0" borderId="22" xfId="4" applyFont="1" applyBorder="1" applyAlignment="1">
      <alignment horizontal="center" vertical="center" wrapText="1"/>
    </xf>
    <xf numFmtId="0" fontId="7" fillId="0" borderId="6" xfId="4" applyFont="1" applyBorder="1" applyAlignment="1">
      <alignment horizontal="center" vertical="center" wrapText="1"/>
    </xf>
    <xf numFmtId="0" fontId="7" fillId="0" borderId="21" xfId="4" applyFont="1" applyBorder="1" applyAlignment="1">
      <alignment horizontal="center" vertical="center" wrapText="1"/>
    </xf>
    <xf numFmtId="0" fontId="6" fillId="11" borderId="5" xfId="4" applyFont="1" applyFill="1" applyBorder="1" applyAlignment="1">
      <alignment horizontal="center" vertical="center" wrapText="1"/>
    </xf>
    <xf numFmtId="0" fontId="6" fillId="11" borderId="21" xfId="4" applyFont="1" applyFill="1" applyBorder="1" applyAlignment="1">
      <alignment horizontal="center" vertical="center" wrapText="1"/>
    </xf>
    <xf numFmtId="0" fontId="6" fillId="11" borderId="25" xfId="4" applyFont="1" applyFill="1" applyBorder="1" applyAlignment="1">
      <alignment horizontal="center" vertical="center" wrapText="1"/>
    </xf>
    <xf numFmtId="0" fontId="6" fillId="11" borderId="15" xfId="4" applyFont="1" applyFill="1" applyBorder="1" applyAlignment="1">
      <alignment horizontal="center" vertical="center" wrapText="1"/>
    </xf>
    <xf numFmtId="3" fontId="7" fillId="0" borderId="23" xfId="4" applyNumberFormat="1" applyFont="1" applyBorder="1" applyAlignment="1">
      <alignment horizontal="center" vertical="center" wrapText="1"/>
    </xf>
    <xf numFmtId="3" fontId="14" fillId="9" borderId="27" xfId="5" applyNumberFormat="1" applyBorder="1" applyAlignment="1">
      <alignment horizontal="center" vertical="center" wrapText="1"/>
    </xf>
    <xf numFmtId="3" fontId="14" fillId="9" borderId="28" xfId="5" applyNumberFormat="1" applyBorder="1" applyAlignment="1">
      <alignment horizontal="center" vertical="center" wrapText="1"/>
    </xf>
    <xf numFmtId="49" fontId="4" fillId="2" borderId="44" xfId="3" applyNumberFormat="1" applyFont="1" applyBorder="1" applyAlignment="1">
      <alignment horizontal="center" vertical="center"/>
    </xf>
    <xf numFmtId="49" fontId="4" fillId="2" borderId="46" xfId="3" applyNumberFormat="1" applyFont="1" applyBorder="1" applyAlignment="1">
      <alignment horizontal="center" vertical="center"/>
    </xf>
    <xf numFmtId="0" fontId="9" fillId="0" borderId="31"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18" fillId="16" borderId="18" xfId="0" applyFont="1" applyFill="1" applyBorder="1" applyAlignment="1">
      <alignment horizontal="justify" vertical="center" wrapText="1"/>
    </xf>
    <xf numFmtId="0" fontId="18" fillId="16" borderId="19" xfId="0" applyFont="1" applyFill="1" applyBorder="1" applyAlignment="1">
      <alignment horizontal="justify" vertical="center" wrapText="1"/>
    </xf>
    <xf numFmtId="0" fontId="18" fillId="16" borderId="20" xfId="0" applyFont="1" applyFill="1" applyBorder="1" applyAlignment="1">
      <alignment horizontal="justify" vertical="center" wrapText="1"/>
    </xf>
    <xf numFmtId="0" fontId="3" fillId="7" borderId="23" xfId="4" applyFont="1" applyFill="1" applyBorder="1" applyAlignment="1">
      <alignment horizontal="center" vertical="center" wrapText="1"/>
    </xf>
    <xf numFmtId="0" fontId="3" fillId="7" borderId="24" xfId="4" applyFont="1" applyFill="1" applyBorder="1" applyAlignment="1">
      <alignment horizontal="center" vertical="center" wrapText="1"/>
    </xf>
    <xf numFmtId="0" fontId="9" fillId="23" borderId="18" xfId="0" applyFont="1" applyFill="1" applyBorder="1" applyAlignment="1">
      <alignment horizontal="center" vertical="center"/>
    </xf>
    <xf numFmtId="0" fontId="9" fillId="23" borderId="19" xfId="0" applyFont="1" applyFill="1" applyBorder="1" applyAlignment="1">
      <alignment horizontal="center" vertical="center"/>
    </xf>
    <xf numFmtId="0" fontId="3" fillId="5" borderId="32" xfId="0" applyFont="1" applyFill="1" applyBorder="1" applyAlignment="1">
      <alignment horizontal="left" vertical="center" wrapText="1"/>
    </xf>
    <xf numFmtId="0" fontId="3" fillId="5" borderId="33" xfId="0" applyFont="1" applyFill="1" applyBorder="1" applyAlignment="1">
      <alignment horizontal="left" vertical="center" wrapText="1"/>
    </xf>
    <xf numFmtId="0" fontId="3" fillId="5" borderId="34" xfId="0" applyFont="1" applyFill="1" applyBorder="1" applyAlignment="1">
      <alignment horizontal="left" vertical="center" wrapText="1"/>
    </xf>
  </cellXfs>
  <cellStyles count="7">
    <cellStyle name="Énfasis5" xfId="6" builtinId="45"/>
    <cellStyle name="Millares" xfId="1" builtinId="3"/>
    <cellStyle name="Normal" xfId="0" builtinId="0"/>
    <cellStyle name="Normal 2" xfId="4" xr:uid="{193DE054-24B7-48B3-AF7F-C8D8DB732EF9}"/>
    <cellStyle name="Notas" xfId="3" builtinId="10"/>
    <cellStyle name="Porcentaje" xfId="2" builtinId="5"/>
    <cellStyle name="Salida" xfId="5" builtinId="21"/>
  </cellStyles>
  <dxfs count="0"/>
  <tableStyles count="0" defaultTableStyle="TableStyleMedium2" defaultPivotStyle="PivotStyleLight16"/>
  <colors>
    <mruColors>
      <color rgb="FF00FF00"/>
      <color rgb="FFFFCC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Moderización AP - PDD (JUN2020 a DIC2021)</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Indicador!$B$7:$B$26</c:f>
              <c:strCache>
                <c:ptCount val="20"/>
                <c:pt idx="0">
                  <c:v>Antonio Nariño</c:v>
                </c:pt>
                <c:pt idx="1">
                  <c:v>Barrios Unidos</c:v>
                </c:pt>
                <c:pt idx="2">
                  <c:v>Bosa</c:v>
                </c:pt>
                <c:pt idx="3">
                  <c:v>Ciudad Bolívar</c:v>
                </c:pt>
                <c:pt idx="4">
                  <c:v>Chapinero</c:v>
                </c:pt>
                <c:pt idx="5">
                  <c:v>Engativá</c:v>
                </c:pt>
                <c:pt idx="6">
                  <c:v>Fontibón</c:v>
                </c:pt>
                <c:pt idx="7">
                  <c:v>Kennedy</c:v>
                </c:pt>
                <c:pt idx="8">
                  <c:v>La Candelaria</c:v>
                </c:pt>
                <c:pt idx="9">
                  <c:v>Los Mártires</c:v>
                </c:pt>
                <c:pt idx="10">
                  <c:v>Puente Aranda</c:v>
                </c:pt>
                <c:pt idx="11">
                  <c:v>Rafael Uribe</c:v>
                </c:pt>
                <c:pt idx="12">
                  <c:v>San Cristóbal</c:v>
                </c:pt>
                <c:pt idx="13">
                  <c:v>Santafé </c:v>
                </c:pt>
                <c:pt idx="14">
                  <c:v>Suba</c:v>
                </c:pt>
                <c:pt idx="15">
                  <c:v>Sumapaz</c:v>
                </c:pt>
                <c:pt idx="16">
                  <c:v>Teusaquillo</c:v>
                </c:pt>
                <c:pt idx="17">
                  <c:v>Tunjuelito</c:v>
                </c:pt>
                <c:pt idx="18">
                  <c:v>Usaquén</c:v>
                </c:pt>
                <c:pt idx="19">
                  <c:v>Usme</c:v>
                </c:pt>
              </c:strCache>
            </c:strRef>
          </c:cat>
          <c:val>
            <c:numRef>
              <c:f>Indicador!$CQ$7:$CQ$26</c:f>
              <c:numCache>
                <c:formatCode>General</c:formatCode>
                <c:ptCount val="20"/>
                <c:pt idx="0">
                  <c:v>54</c:v>
                </c:pt>
                <c:pt idx="1">
                  <c:v>482</c:v>
                </c:pt>
                <c:pt idx="2">
                  <c:v>808</c:v>
                </c:pt>
                <c:pt idx="3">
                  <c:v>8792</c:v>
                </c:pt>
                <c:pt idx="4">
                  <c:v>565</c:v>
                </c:pt>
                <c:pt idx="5">
                  <c:v>1378</c:v>
                </c:pt>
                <c:pt idx="6">
                  <c:v>706</c:v>
                </c:pt>
                <c:pt idx="7">
                  <c:v>816</c:v>
                </c:pt>
                <c:pt idx="8">
                  <c:v>99</c:v>
                </c:pt>
                <c:pt idx="9">
                  <c:v>516</c:v>
                </c:pt>
                <c:pt idx="10">
                  <c:v>1297</c:v>
                </c:pt>
                <c:pt idx="11">
                  <c:v>157</c:v>
                </c:pt>
                <c:pt idx="12">
                  <c:v>12997</c:v>
                </c:pt>
                <c:pt idx="13">
                  <c:v>556</c:v>
                </c:pt>
                <c:pt idx="14">
                  <c:v>546</c:v>
                </c:pt>
                <c:pt idx="15">
                  <c:v>3</c:v>
                </c:pt>
                <c:pt idx="16">
                  <c:v>435</c:v>
                </c:pt>
                <c:pt idx="17">
                  <c:v>46</c:v>
                </c:pt>
                <c:pt idx="18">
                  <c:v>5553</c:v>
                </c:pt>
                <c:pt idx="19">
                  <c:v>707</c:v>
                </c:pt>
              </c:numCache>
            </c:numRef>
          </c:val>
          <c:extLst>
            <c:ext xmlns:c16="http://schemas.microsoft.com/office/drawing/2014/chart" uri="{C3380CC4-5D6E-409C-BE32-E72D297353CC}">
              <c16:uniqueId val="{00000000-4E0F-4235-A616-06E35F708AF7}"/>
            </c:ext>
          </c:extLst>
        </c:ser>
        <c:dLbls>
          <c:dLblPos val="outEnd"/>
          <c:showLegendKey val="0"/>
          <c:showVal val="1"/>
          <c:showCatName val="0"/>
          <c:showSerName val="0"/>
          <c:showPercent val="0"/>
          <c:showBubbleSize val="0"/>
        </c:dLbls>
        <c:gapWidth val="115"/>
        <c:overlap val="-20"/>
        <c:axId val="613400623"/>
        <c:axId val="613406031"/>
      </c:barChart>
      <c:catAx>
        <c:axId val="6134006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613406031"/>
        <c:crosses val="autoZero"/>
        <c:auto val="1"/>
        <c:lblAlgn val="ctr"/>
        <c:lblOffset val="100"/>
        <c:noMultiLvlLbl val="0"/>
      </c:catAx>
      <c:valAx>
        <c:axId val="613406031"/>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613400623"/>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95</xdr:col>
      <xdr:colOff>160020</xdr:colOff>
      <xdr:row>3</xdr:row>
      <xdr:rowOff>0</xdr:rowOff>
    </xdr:from>
    <xdr:to>
      <xdr:col>102</xdr:col>
      <xdr:colOff>556260</xdr:colOff>
      <xdr:row>25</xdr:row>
      <xdr:rowOff>144780</xdr:rowOff>
    </xdr:to>
    <xdr:graphicFrame macro="">
      <xdr:nvGraphicFramePr>
        <xdr:cNvPr id="2" name="Gráfico 1">
          <a:extLst>
            <a:ext uri="{FF2B5EF4-FFF2-40B4-BE49-F238E27FC236}">
              <a16:creationId xmlns:a16="http://schemas.microsoft.com/office/drawing/2014/main" id="{1B7AFF3A-BA50-4420-9B6E-3A88919EDC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8B32-73C3-4F04-A994-703D39408150}">
  <dimension ref="B1:CQ34"/>
  <sheetViews>
    <sheetView showGridLines="0" tabSelected="1" zoomScaleNormal="100" workbookViewId="0">
      <pane xSplit="2" ySplit="3" topLeftCell="CM4" activePane="bottomRight" state="frozen"/>
      <selection pane="topRight" activeCell="C1" sqref="C1"/>
      <selection pane="bottomLeft" activeCell="A5" sqref="A5"/>
      <selection pane="bottomRight" activeCell="CM5" sqref="CM5:CQ5"/>
    </sheetView>
  </sheetViews>
  <sheetFormatPr baseColWidth="10" defaultColWidth="11.44140625" defaultRowHeight="13.8" x14ac:dyDescent="0.3"/>
  <cols>
    <col min="1" max="1" width="1.33203125" style="1" customWidth="1"/>
    <col min="2" max="2" width="14.6640625" style="1" bestFit="1" customWidth="1"/>
    <col min="3" max="3" width="10.88671875" style="1" bestFit="1" customWidth="1"/>
    <col min="4" max="4" width="12.33203125" style="1" bestFit="1" customWidth="1"/>
    <col min="5" max="5" width="7.88671875" style="1" customWidth="1"/>
    <col min="6" max="6" width="12.44140625" style="1" bestFit="1" customWidth="1"/>
    <col min="7" max="7" width="11.44140625" style="1"/>
    <col min="8" max="8" width="11.88671875" style="1" bestFit="1" customWidth="1"/>
    <col min="9" max="9" width="5.44140625" style="1" bestFit="1" customWidth="1"/>
    <col min="10" max="10" width="5.88671875" style="1" bestFit="1" customWidth="1"/>
    <col min="11" max="11" width="12.109375" style="1" customWidth="1"/>
    <col min="12" max="12" width="11.44140625" style="1"/>
    <col min="13" max="13" width="12.6640625" style="1" bestFit="1" customWidth="1"/>
    <col min="14" max="14" width="5.44140625" style="1" bestFit="1" customWidth="1"/>
    <col min="15" max="15" width="5.88671875" style="1" bestFit="1" customWidth="1"/>
    <col min="16" max="16" width="12.6640625" style="1" customWidth="1"/>
    <col min="17" max="17" width="11.44140625" style="1"/>
    <col min="18" max="18" width="11.88671875" style="1" bestFit="1" customWidth="1"/>
    <col min="19" max="19" width="5.44140625" style="1" bestFit="1" customWidth="1"/>
    <col min="20" max="20" width="6.44140625" style="1" customWidth="1"/>
    <col min="21" max="21" width="12.5546875" style="1" customWidth="1"/>
    <col min="22" max="22" width="11.44140625" style="1"/>
    <col min="23" max="23" width="11.88671875" style="1" bestFit="1" customWidth="1"/>
    <col min="24" max="24" width="5.44140625" style="1" bestFit="1" customWidth="1"/>
    <col min="25" max="25" width="6.6640625" style="1" customWidth="1"/>
    <col min="26" max="26" width="13.109375" style="1" customWidth="1"/>
    <col min="27" max="27" width="11.44140625" style="1"/>
    <col min="28" max="28" width="11.88671875" style="1" bestFit="1" customWidth="1"/>
    <col min="29" max="29" width="5.109375" style="1" bestFit="1" customWidth="1"/>
    <col min="30" max="30" width="5.88671875" style="1" bestFit="1" customWidth="1"/>
    <col min="31" max="31" width="12.6640625" style="1" customWidth="1"/>
    <col min="32" max="32" width="11.44140625" style="1"/>
    <col min="33" max="33" width="11.88671875" style="1" bestFit="1" customWidth="1"/>
    <col min="34" max="34" width="5.6640625" style="1" customWidth="1"/>
    <col min="35" max="35" width="5.88671875" style="1" bestFit="1" customWidth="1"/>
    <col min="36" max="36" width="12.5546875" style="1" customWidth="1"/>
    <col min="37" max="37" width="10.88671875" style="1" bestFit="1" customWidth="1"/>
    <col min="38" max="38" width="11.6640625" style="1" bestFit="1" customWidth="1"/>
    <col min="39" max="39" width="11.44140625" style="1" customWidth="1"/>
    <col min="40" max="40" width="11.44140625" style="1"/>
    <col min="41" max="41" width="10.88671875" style="1" bestFit="1" customWidth="1"/>
    <col min="42" max="42" width="11.6640625" style="1" bestFit="1" customWidth="1"/>
    <col min="43" max="43" width="5.33203125" style="1" bestFit="1" customWidth="1"/>
    <col min="44" max="44" width="10.88671875" style="1" customWidth="1"/>
    <col min="45" max="45" width="11.6640625" style="1" bestFit="1" customWidth="1"/>
    <col min="46" max="46" width="10.88671875" style="1" bestFit="1" customWidth="1"/>
    <col min="47" max="47" width="11.6640625" style="1" bestFit="1" customWidth="1"/>
    <col min="48" max="48" width="5.33203125" style="1" bestFit="1" customWidth="1"/>
    <col min="49" max="49" width="11.6640625" style="1" customWidth="1"/>
    <col min="50" max="50" width="11.6640625" style="1" bestFit="1" customWidth="1"/>
    <col min="51" max="51" width="10.88671875" style="1" bestFit="1" customWidth="1"/>
    <col min="52" max="52" width="11.6640625" style="1" bestFit="1" customWidth="1"/>
    <col min="53" max="53" width="5.33203125" style="1" bestFit="1" customWidth="1"/>
    <col min="54" max="54" width="11.5546875" style="1" customWidth="1"/>
    <col min="55" max="55" width="11.6640625" style="1" bestFit="1" customWidth="1"/>
    <col min="56" max="56" width="10.77734375" style="1" customWidth="1"/>
    <col min="57" max="57" width="12.5546875" style="1" customWidth="1"/>
    <col min="58" max="58" width="5.77734375" style="1" customWidth="1"/>
    <col min="59" max="59" width="11.44140625" style="1"/>
    <col min="60" max="60" width="14" style="1" customWidth="1"/>
    <col min="61" max="64" width="11.44140625" style="1"/>
    <col min="65" max="65" width="12.77734375" style="1" customWidth="1"/>
    <col min="66" max="69" width="11.44140625" style="1"/>
    <col min="70" max="70" width="12.88671875" style="1" customWidth="1"/>
    <col min="71" max="74" width="11.44140625" style="1"/>
    <col min="75" max="75" width="12.88671875" style="1" customWidth="1"/>
    <col min="76" max="79" width="11.44140625" style="1"/>
    <col min="80" max="80" width="12.88671875" style="1" customWidth="1"/>
    <col min="81" max="16384" width="11.44140625" style="1"/>
  </cols>
  <sheetData>
    <row r="1" spans="2:95" ht="17.25" customHeight="1" thickBot="1" x14ac:dyDescent="0.35">
      <c r="B1" s="76" t="s">
        <v>27</v>
      </c>
      <c r="C1" s="77"/>
      <c r="D1" s="77"/>
      <c r="E1" s="77"/>
      <c r="F1" s="77"/>
      <c r="G1" s="77"/>
      <c r="H1" s="77"/>
      <c r="I1" s="77"/>
      <c r="J1" s="77"/>
      <c r="K1" s="77"/>
      <c r="L1" s="77"/>
      <c r="M1" s="77"/>
      <c r="N1" s="77"/>
      <c r="O1" s="77"/>
      <c r="P1" s="77"/>
      <c r="Q1" s="77"/>
      <c r="R1" s="77"/>
      <c r="S1" s="77"/>
      <c r="T1" s="77"/>
      <c r="U1" s="77"/>
      <c r="V1" s="77"/>
      <c r="W1" s="77"/>
      <c r="X1" s="77"/>
      <c r="Y1" s="77"/>
      <c r="Z1" s="78"/>
    </row>
    <row r="2" spans="2:95" ht="18" customHeight="1" thickBot="1" x14ac:dyDescent="0.35">
      <c r="B2" s="89" t="s">
        <v>22</v>
      </c>
      <c r="C2" s="90"/>
      <c r="D2" s="86" t="s">
        <v>23</v>
      </c>
      <c r="E2" s="87"/>
      <c r="F2" s="87"/>
      <c r="G2" s="87"/>
      <c r="H2" s="88"/>
      <c r="I2" s="93">
        <v>89000</v>
      </c>
      <c r="J2" s="93"/>
      <c r="K2" s="84" t="s">
        <v>24</v>
      </c>
      <c r="L2" s="85"/>
      <c r="M2" s="11">
        <v>335</v>
      </c>
      <c r="N2" s="110" t="s">
        <v>25</v>
      </c>
      <c r="O2" s="110"/>
      <c r="P2" s="110"/>
      <c r="Q2" s="110"/>
      <c r="R2" s="110"/>
      <c r="S2" s="110"/>
      <c r="T2" s="110"/>
      <c r="U2" s="110"/>
      <c r="V2" s="110"/>
      <c r="W2" s="110"/>
      <c r="X2" s="110"/>
      <c r="Y2" s="110"/>
      <c r="Z2" s="111"/>
      <c r="AK2" s="49" t="s">
        <v>59</v>
      </c>
      <c r="AL2" s="50">
        <v>89000</v>
      </c>
      <c r="AO2" s="49" t="s">
        <v>59</v>
      </c>
      <c r="AP2" s="50">
        <v>89000</v>
      </c>
      <c r="AT2" s="49" t="s">
        <v>59</v>
      </c>
      <c r="AU2" s="50">
        <v>89000</v>
      </c>
      <c r="AY2" s="49" t="s">
        <v>59</v>
      </c>
      <c r="AZ2" s="50">
        <v>89000</v>
      </c>
      <c r="BD2" s="49" t="s">
        <v>59</v>
      </c>
      <c r="BE2" s="50">
        <v>89000</v>
      </c>
      <c r="BI2" s="49" t="s">
        <v>59</v>
      </c>
      <c r="BJ2" s="50">
        <v>89000</v>
      </c>
      <c r="BN2" s="49" t="s">
        <v>59</v>
      </c>
      <c r="BO2" s="50">
        <v>89000</v>
      </c>
      <c r="BS2" s="49" t="s">
        <v>59</v>
      </c>
      <c r="BT2" s="50">
        <v>89000</v>
      </c>
      <c r="BX2" s="49" t="s">
        <v>59</v>
      </c>
      <c r="BY2" s="50">
        <v>89000</v>
      </c>
      <c r="CC2" s="49" t="s">
        <v>59</v>
      </c>
      <c r="CD2" s="50">
        <v>89000</v>
      </c>
      <c r="CH2" s="49" t="s">
        <v>59</v>
      </c>
      <c r="CI2" s="50">
        <v>89000</v>
      </c>
      <c r="CM2" s="49" t="s">
        <v>59</v>
      </c>
      <c r="CN2" s="50">
        <v>89000</v>
      </c>
    </row>
    <row r="3" spans="2:95" ht="18" customHeight="1" thickBot="1" x14ac:dyDescent="0.35">
      <c r="B3" s="91" t="s">
        <v>39</v>
      </c>
      <c r="C3" s="92"/>
      <c r="D3" s="12" t="s">
        <v>40</v>
      </c>
      <c r="E3" s="13">
        <v>10000</v>
      </c>
      <c r="F3" s="14" t="s">
        <v>41</v>
      </c>
      <c r="G3" s="13">
        <v>23258</v>
      </c>
      <c r="H3" s="14" t="s">
        <v>44</v>
      </c>
      <c r="I3" s="94">
        <v>21333</v>
      </c>
      <c r="J3" s="95"/>
      <c r="K3" s="14" t="s">
        <v>43</v>
      </c>
      <c r="L3" s="13">
        <v>21333</v>
      </c>
      <c r="M3" s="14" t="s">
        <v>42</v>
      </c>
      <c r="N3" s="94">
        <v>15000</v>
      </c>
      <c r="O3" s="95"/>
      <c r="P3" s="37" t="s">
        <v>51</v>
      </c>
      <c r="Q3" s="36">
        <v>89000</v>
      </c>
      <c r="R3" s="15"/>
      <c r="S3" s="16"/>
      <c r="T3" s="17"/>
      <c r="U3" s="17"/>
      <c r="V3" s="18"/>
      <c r="W3" s="18"/>
      <c r="X3" s="18"/>
      <c r="Y3" s="18"/>
      <c r="Z3" s="19"/>
      <c r="AK3" s="47" t="s">
        <v>49</v>
      </c>
      <c r="AL3" s="48">
        <v>23258</v>
      </c>
      <c r="AO3" s="47" t="s">
        <v>49</v>
      </c>
      <c r="AP3" s="48">
        <v>23258</v>
      </c>
      <c r="AT3" s="47" t="s">
        <v>49</v>
      </c>
      <c r="AU3" s="48">
        <v>23258</v>
      </c>
      <c r="AY3" s="47" t="s">
        <v>49</v>
      </c>
      <c r="AZ3" s="48">
        <v>23258</v>
      </c>
      <c r="BD3" s="47" t="s">
        <v>49</v>
      </c>
      <c r="BE3" s="48">
        <v>23258</v>
      </c>
      <c r="BI3" s="47" t="s">
        <v>49</v>
      </c>
      <c r="BJ3" s="48">
        <v>23258</v>
      </c>
      <c r="BN3" s="47" t="s">
        <v>49</v>
      </c>
      <c r="BO3" s="48">
        <v>23258</v>
      </c>
      <c r="BS3" s="47" t="s">
        <v>49</v>
      </c>
      <c r="BT3" s="48">
        <v>23258</v>
      </c>
      <c r="BX3" s="47" t="s">
        <v>49</v>
      </c>
      <c r="BY3" s="48">
        <v>23258</v>
      </c>
      <c r="CC3" s="47" t="s">
        <v>49</v>
      </c>
      <c r="CD3" s="48">
        <v>23258</v>
      </c>
      <c r="CH3" s="47" t="s">
        <v>49</v>
      </c>
      <c r="CI3" s="48">
        <v>23258</v>
      </c>
      <c r="CM3" s="47" t="s">
        <v>49</v>
      </c>
      <c r="CN3" s="48">
        <v>23258</v>
      </c>
    </row>
    <row r="4" spans="2:95" ht="3" customHeight="1" thickBot="1" x14ac:dyDescent="0.35">
      <c r="B4" s="4"/>
      <c r="C4" s="5"/>
      <c r="D4" s="5"/>
      <c r="E4" s="6"/>
      <c r="F4" s="7"/>
      <c r="G4" s="8"/>
      <c r="H4" s="9"/>
      <c r="I4" s="2"/>
      <c r="J4" s="2"/>
      <c r="K4" s="3"/>
      <c r="L4" s="3"/>
      <c r="M4" s="3"/>
      <c r="N4" s="3"/>
      <c r="O4" s="3"/>
    </row>
    <row r="5" spans="2:95" ht="15.6" thickBot="1" x14ac:dyDescent="0.35">
      <c r="B5" s="20"/>
      <c r="C5" s="96" t="s">
        <v>26</v>
      </c>
      <c r="D5" s="79"/>
      <c r="E5" s="79"/>
      <c r="F5" s="97"/>
      <c r="G5" s="96" t="s">
        <v>30</v>
      </c>
      <c r="H5" s="79"/>
      <c r="I5" s="79"/>
      <c r="J5" s="79"/>
      <c r="K5" s="97"/>
      <c r="L5" s="79" t="s">
        <v>31</v>
      </c>
      <c r="M5" s="79"/>
      <c r="N5" s="79"/>
      <c r="O5" s="79"/>
      <c r="P5" s="79"/>
      <c r="Q5" s="96" t="s">
        <v>32</v>
      </c>
      <c r="R5" s="79"/>
      <c r="S5" s="79"/>
      <c r="T5" s="79"/>
      <c r="U5" s="97"/>
      <c r="V5" s="79" t="s">
        <v>33</v>
      </c>
      <c r="W5" s="79"/>
      <c r="X5" s="79"/>
      <c r="Y5" s="79"/>
      <c r="Z5" s="79"/>
      <c r="AA5" s="96" t="s">
        <v>34</v>
      </c>
      <c r="AB5" s="79"/>
      <c r="AC5" s="79"/>
      <c r="AD5" s="79"/>
      <c r="AE5" s="97"/>
      <c r="AF5" s="79" t="s">
        <v>35</v>
      </c>
      <c r="AG5" s="79"/>
      <c r="AH5" s="79"/>
      <c r="AI5" s="79"/>
      <c r="AJ5" s="97"/>
      <c r="AK5" s="70" t="s">
        <v>47</v>
      </c>
      <c r="AL5" s="70"/>
      <c r="AM5" s="70"/>
      <c r="AN5" s="70"/>
      <c r="AO5" s="69" t="s">
        <v>48</v>
      </c>
      <c r="AP5" s="70"/>
      <c r="AQ5" s="70"/>
      <c r="AR5" s="70"/>
      <c r="AS5" s="71"/>
      <c r="AT5" s="69" t="s">
        <v>50</v>
      </c>
      <c r="AU5" s="70"/>
      <c r="AV5" s="70"/>
      <c r="AW5" s="70"/>
      <c r="AX5" s="71"/>
      <c r="AY5" s="69" t="s">
        <v>52</v>
      </c>
      <c r="AZ5" s="70"/>
      <c r="BA5" s="70"/>
      <c r="BB5" s="70"/>
      <c r="BC5" s="71"/>
      <c r="BD5" s="69" t="s">
        <v>53</v>
      </c>
      <c r="BE5" s="70"/>
      <c r="BF5" s="70"/>
      <c r="BG5" s="70"/>
      <c r="BH5" s="71"/>
      <c r="BI5" s="69" t="s">
        <v>54</v>
      </c>
      <c r="BJ5" s="70"/>
      <c r="BK5" s="70"/>
      <c r="BL5" s="70"/>
      <c r="BM5" s="71"/>
      <c r="BN5" s="69" t="s">
        <v>55</v>
      </c>
      <c r="BO5" s="70"/>
      <c r="BP5" s="70"/>
      <c r="BQ5" s="70"/>
      <c r="BR5" s="71"/>
      <c r="BS5" s="69" t="s">
        <v>56</v>
      </c>
      <c r="BT5" s="70"/>
      <c r="BU5" s="70"/>
      <c r="BV5" s="70"/>
      <c r="BW5" s="71"/>
      <c r="BX5" s="69" t="s">
        <v>64</v>
      </c>
      <c r="BY5" s="70"/>
      <c r="BZ5" s="70"/>
      <c r="CA5" s="70"/>
      <c r="CB5" s="71"/>
      <c r="CC5" s="69" t="s">
        <v>65</v>
      </c>
      <c r="CD5" s="70"/>
      <c r="CE5" s="70"/>
      <c r="CF5" s="70"/>
      <c r="CG5" s="71"/>
      <c r="CH5" s="69" t="s">
        <v>66</v>
      </c>
      <c r="CI5" s="70"/>
      <c r="CJ5" s="70"/>
      <c r="CK5" s="70"/>
      <c r="CL5" s="71"/>
      <c r="CM5" s="69" t="s">
        <v>67</v>
      </c>
      <c r="CN5" s="70"/>
      <c r="CO5" s="70"/>
      <c r="CP5" s="70"/>
      <c r="CQ5" s="71"/>
    </row>
    <row r="6" spans="2:95" ht="39.75" customHeight="1" x14ac:dyDescent="0.3">
      <c r="B6" s="10" t="s">
        <v>0</v>
      </c>
      <c r="C6" s="58" t="s">
        <v>38</v>
      </c>
      <c r="D6" s="59" t="s">
        <v>21</v>
      </c>
      <c r="E6" s="60" t="s">
        <v>36</v>
      </c>
      <c r="F6" s="61" t="s">
        <v>45</v>
      </c>
      <c r="G6" s="58" t="s">
        <v>38</v>
      </c>
      <c r="H6" s="59" t="s">
        <v>21</v>
      </c>
      <c r="I6" s="60" t="s">
        <v>36</v>
      </c>
      <c r="J6" s="62" t="s">
        <v>37</v>
      </c>
      <c r="K6" s="61" t="s">
        <v>45</v>
      </c>
      <c r="L6" s="58" t="s">
        <v>38</v>
      </c>
      <c r="M6" s="59" t="s">
        <v>21</v>
      </c>
      <c r="N6" s="60" t="s">
        <v>36</v>
      </c>
      <c r="O6" s="62" t="s">
        <v>37</v>
      </c>
      <c r="P6" s="61" t="s">
        <v>45</v>
      </c>
      <c r="Q6" s="58" t="s">
        <v>38</v>
      </c>
      <c r="R6" s="59" t="s">
        <v>21</v>
      </c>
      <c r="S6" s="60" t="s">
        <v>36</v>
      </c>
      <c r="T6" s="62" t="s">
        <v>37</v>
      </c>
      <c r="U6" s="61" t="s">
        <v>45</v>
      </c>
      <c r="V6" s="58" t="s">
        <v>38</v>
      </c>
      <c r="W6" s="59" t="s">
        <v>21</v>
      </c>
      <c r="X6" s="60" t="s">
        <v>36</v>
      </c>
      <c r="Y6" s="62" t="s">
        <v>37</v>
      </c>
      <c r="Z6" s="61" t="s">
        <v>45</v>
      </c>
      <c r="AA6" s="58" t="s">
        <v>38</v>
      </c>
      <c r="AB6" s="59" t="s">
        <v>21</v>
      </c>
      <c r="AC6" s="60" t="s">
        <v>36</v>
      </c>
      <c r="AD6" s="62" t="s">
        <v>37</v>
      </c>
      <c r="AE6" s="61" t="s">
        <v>45</v>
      </c>
      <c r="AF6" s="58" t="s">
        <v>38</v>
      </c>
      <c r="AG6" s="59" t="s">
        <v>21</v>
      </c>
      <c r="AH6" s="60" t="s">
        <v>36</v>
      </c>
      <c r="AI6" s="62" t="s">
        <v>37</v>
      </c>
      <c r="AJ6" s="61" t="s">
        <v>45</v>
      </c>
      <c r="AK6" s="58" t="s">
        <v>38</v>
      </c>
      <c r="AL6" s="59" t="s">
        <v>21</v>
      </c>
      <c r="AM6" s="60" t="s">
        <v>36</v>
      </c>
      <c r="AN6" s="63" t="s">
        <v>57</v>
      </c>
      <c r="AO6" s="58" t="s">
        <v>38</v>
      </c>
      <c r="AP6" s="59" t="s">
        <v>21</v>
      </c>
      <c r="AQ6" s="60" t="s">
        <v>36</v>
      </c>
      <c r="AR6" s="64" t="s">
        <v>58</v>
      </c>
      <c r="AS6" s="63" t="s">
        <v>57</v>
      </c>
      <c r="AT6" s="58" t="s">
        <v>38</v>
      </c>
      <c r="AU6" s="59" t="s">
        <v>21</v>
      </c>
      <c r="AV6" s="60" t="s">
        <v>36</v>
      </c>
      <c r="AW6" s="64" t="s">
        <v>58</v>
      </c>
      <c r="AX6" s="63" t="s">
        <v>57</v>
      </c>
      <c r="AY6" s="58" t="s">
        <v>38</v>
      </c>
      <c r="AZ6" s="59" t="s">
        <v>21</v>
      </c>
      <c r="BA6" s="60" t="s">
        <v>36</v>
      </c>
      <c r="BB6" s="64" t="s">
        <v>58</v>
      </c>
      <c r="BC6" s="63" t="s">
        <v>57</v>
      </c>
      <c r="BD6" s="58" t="s">
        <v>38</v>
      </c>
      <c r="BE6" s="59" t="s">
        <v>21</v>
      </c>
      <c r="BF6" s="60" t="s">
        <v>36</v>
      </c>
      <c r="BG6" s="64" t="s">
        <v>58</v>
      </c>
      <c r="BH6" s="63" t="s">
        <v>57</v>
      </c>
      <c r="BI6" s="58" t="s">
        <v>38</v>
      </c>
      <c r="BJ6" s="59" t="s">
        <v>21</v>
      </c>
      <c r="BK6" s="60" t="s">
        <v>36</v>
      </c>
      <c r="BL6" s="64" t="s">
        <v>58</v>
      </c>
      <c r="BM6" s="63" t="s">
        <v>57</v>
      </c>
      <c r="BN6" s="58" t="s">
        <v>38</v>
      </c>
      <c r="BO6" s="59" t="s">
        <v>21</v>
      </c>
      <c r="BP6" s="60" t="s">
        <v>36</v>
      </c>
      <c r="BQ6" s="64" t="s">
        <v>58</v>
      </c>
      <c r="BR6" s="63" t="s">
        <v>57</v>
      </c>
      <c r="BS6" s="58" t="s">
        <v>38</v>
      </c>
      <c r="BT6" s="59" t="s">
        <v>21</v>
      </c>
      <c r="BU6" s="60" t="s">
        <v>36</v>
      </c>
      <c r="BV6" s="64" t="s">
        <v>58</v>
      </c>
      <c r="BW6" s="63" t="s">
        <v>57</v>
      </c>
      <c r="BX6" s="58" t="s">
        <v>38</v>
      </c>
      <c r="BY6" s="59" t="s">
        <v>21</v>
      </c>
      <c r="BZ6" s="60" t="s">
        <v>36</v>
      </c>
      <c r="CA6" s="64" t="s">
        <v>58</v>
      </c>
      <c r="CB6" s="63" t="s">
        <v>57</v>
      </c>
      <c r="CC6" s="58" t="s">
        <v>38</v>
      </c>
      <c r="CD6" s="59" t="s">
        <v>21</v>
      </c>
      <c r="CE6" s="60" t="s">
        <v>36</v>
      </c>
      <c r="CF6" s="64" t="s">
        <v>58</v>
      </c>
      <c r="CG6" s="63" t="s">
        <v>57</v>
      </c>
      <c r="CH6" s="58" t="s">
        <v>38</v>
      </c>
      <c r="CI6" s="59" t="s">
        <v>21</v>
      </c>
      <c r="CJ6" s="60" t="s">
        <v>36</v>
      </c>
      <c r="CK6" s="64" t="s">
        <v>58</v>
      </c>
      <c r="CL6" s="63" t="s">
        <v>57</v>
      </c>
      <c r="CM6" s="58" t="s">
        <v>38</v>
      </c>
      <c r="CN6" s="59" t="s">
        <v>21</v>
      </c>
      <c r="CO6" s="60" t="s">
        <v>36</v>
      </c>
      <c r="CP6" s="64" t="s">
        <v>58</v>
      </c>
      <c r="CQ6" s="63" t="s">
        <v>57</v>
      </c>
    </row>
    <row r="7" spans="2:95" ht="12.9" customHeight="1" x14ac:dyDescent="0.3">
      <c r="B7" s="21" t="s">
        <v>1</v>
      </c>
      <c r="C7" s="22"/>
      <c r="D7" s="23"/>
      <c r="E7" s="23"/>
      <c r="F7" s="31">
        <f t="shared" ref="F7:F26" si="0">$E7/$E$3</f>
        <v>0</v>
      </c>
      <c r="G7" s="22"/>
      <c r="H7" s="23"/>
      <c r="I7" s="23" t="str">
        <f>IF(SUM(G7:H7)=0,"-",SUM(G7:H7))</f>
        <v>-</v>
      </c>
      <c r="J7" s="30">
        <f>SUM(E7,I7)</f>
        <v>0</v>
      </c>
      <c r="K7" s="31">
        <f>$J7/$E$3</f>
        <v>0</v>
      </c>
      <c r="L7" s="24"/>
      <c r="M7" s="23"/>
      <c r="N7" s="23" t="str">
        <f>IF(SUM(L7:M7)=0,"-",SUM(L7:M7))</f>
        <v>-</v>
      </c>
      <c r="O7" s="30">
        <f>SUM(J7,N7)</f>
        <v>0</v>
      </c>
      <c r="P7" s="31">
        <f>O7/$E$3</f>
        <v>0</v>
      </c>
      <c r="Q7" s="22"/>
      <c r="R7" s="23">
        <v>6</v>
      </c>
      <c r="S7" s="23">
        <f>IF(SUM(Q7:R7)=0,"-",SUM(Q7:R7))</f>
        <v>6</v>
      </c>
      <c r="T7" s="30">
        <f>SUM(O7,S7)</f>
        <v>6</v>
      </c>
      <c r="U7" s="31">
        <f>T7/$E$3</f>
        <v>5.9999999999999995E-4</v>
      </c>
      <c r="V7" s="24"/>
      <c r="W7" s="23"/>
      <c r="X7" s="23" t="str">
        <f>IF(SUM(V7:W7)=0,"-",SUM(V7:W7))</f>
        <v>-</v>
      </c>
      <c r="Y7" s="30">
        <f>SUM(T7,X7)</f>
        <v>6</v>
      </c>
      <c r="Z7" s="31">
        <f>Y7/$E$3</f>
        <v>5.9999999999999995E-4</v>
      </c>
      <c r="AA7" s="22"/>
      <c r="AB7" s="23">
        <v>2</v>
      </c>
      <c r="AC7" s="23">
        <f>IF(SUM(AA7:AB7)=0,"-",SUM(AA7:AB7))</f>
        <v>2</v>
      </c>
      <c r="AD7" s="30">
        <f>SUM(Y7,AC7)</f>
        <v>8</v>
      </c>
      <c r="AE7" s="31">
        <f>AD7/$E$3</f>
        <v>8.0000000000000004E-4</v>
      </c>
      <c r="AF7" s="24"/>
      <c r="AG7" s="23"/>
      <c r="AH7" s="23" t="str">
        <f>IF(SUM(AF7:AG7)=0,"-",SUM(AF7:AG7))</f>
        <v>-</v>
      </c>
      <c r="AI7" s="30">
        <f>SUM(AD7,AH7)</f>
        <v>8</v>
      </c>
      <c r="AJ7" s="31">
        <f>AI7/$E$3</f>
        <v>8.0000000000000004E-4</v>
      </c>
      <c r="AK7" s="24">
        <v>31</v>
      </c>
      <c r="AL7" s="23"/>
      <c r="AM7" s="38">
        <f>IF(SUM(AK7:AL7)=0,"-",SUM(AK7:AL7))</f>
        <v>31</v>
      </c>
      <c r="AN7" s="45">
        <v>39</v>
      </c>
      <c r="AO7" s="22">
        <v>1</v>
      </c>
      <c r="AP7" s="23">
        <v>1</v>
      </c>
      <c r="AQ7" s="23">
        <f>IF(SUM(AO7:AP7)=0,"-",SUM(AO7:AP7))</f>
        <v>2</v>
      </c>
      <c r="AR7" s="38">
        <f>SUM(AM7,AQ7)</f>
        <v>33</v>
      </c>
      <c r="AS7" s="45">
        <f>SUM(AN7,AQ7)</f>
        <v>41</v>
      </c>
      <c r="AT7" s="22">
        <v>5</v>
      </c>
      <c r="AU7" s="23"/>
      <c r="AV7" s="23">
        <f>IF(SUM(AT7:AU7)=0,"-",SUM(AT7:AU7))</f>
        <v>5</v>
      </c>
      <c r="AW7" s="38">
        <f>SUM(AR7,AV7)</f>
        <v>38</v>
      </c>
      <c r="AX7" s="45">
        <f>SUM(AS7,AV7)</f>
        <v>46</v>
      </c>
      <c r="AY7" s="22"/>
      <c r="AZ7" s="23"/>
      <c r="BA7" s="23" t="str">
        <f>IF(SUM(AY7:AZ7)=0,"-",SUM(AY7:AZ7))</f>
        <v>-</v>
      </c>
      <c r="BB7" s="38">
        <f>SUM(AW7,BA7)</f>
        <v>38</v>
      </c>
      <c r="BC7" s="45">
        <f>SUM(AX7,BA7)</f>
        <v>46</v>
      </c>
      <c r="BD7" s="22"/>
      <c r="BE7" s="23"/>
      <c r="BF7" s="23" t="str">
        <f>IF(SUM(BD7:BE7)=0,"-",SUM(BD7:BE7))</f>
        <v>-</v>
      </c>
      <c r="BG7" s="38">
        <f>SUM(BB7,BF7)</f>
        <v>38</v>
      </c>
      <c r="BH7" s="45">
        <f>SUM(BC7,BF7)</f>
        <v>46</v>
      </c>
      <c r="BI7" s="22"/>
      <c r="BJ7" s="23">
        <v>1</v>
      </c>
      <c r="BK7" s="23">
        <f>IF(SUM(BI7:BJ7)=0,"-",SUM(BI7:BJ7))</f>
        <v>1</v>
      </c>
      <c r="BL7" s="38">
        <f>SUM(BG7,BK7)</f>
        <v>39</v>
      </c>
      <c r="BM7" s="45">
        <f>SUM(BH7,BK7)</f>
        <v>47</v>
      </c>
      <c r="BN7" s="22">
        <v>1</v>
      </c>
      <c r="BO7" s="23"/>
      <c r="BP7" s="23">
        <f>IF(SUM(BN7:BO7)=0,"-",SUM(BN7:BO7))</f>
        <v>1</v>
      </c>
      <c r="BQ7" s="38">
        <f>SUM(BL7,BP7)</f>
        <v>40</v>
      </c>
      <c r="BR7" s="45">
        <f>SUM(BM7,BP7)</f>
        <v>48</v>
      </c>
      <c r="BS7" s="22"/>
      <c r="BT7" s="23"/>
      <c r="BU7" s="23" t="str">
        <f>IF(SUM(BS7:BT7)=0,"-",SUM(BS7:BT7))</f>
        <v>-</v>
      </c>
      <c r="BV7" s="38">
        <f>SUM(BQ7,BU7)</f>
        <v>40</v>
      </c>
      <c r="BW7" s="45">
        <f>SUM(BR7,BU7)</f>
        <v>48</v>
      </c>
      <c r="BX7" s="22">
        <v>2</v>
      </c>
      <c r="BY7" s="23">
        <v>1</v>
      </c>
      <c r="BZ7" s="23">
        <f>IF(SUM(BX7:BY7)=0,"-",SUM(BX7:BY7))</f>
        <v>3</v>
      </c>
      <c r="CA7" s="38">
        <f>SUM(BV7,BZ7)</f>
        <v>43</v>
      </c>
      <c r="CB7" s="45">
        <f>SUM(BW7,BZ7)</f>
        <v>51</v>
      </c>
      <c r="CC7" s="22"/>
      <c r="CD7" s="23"/>
      <c r="CE7" s="23" t="str">
        <f>IF(SUM(CC7:CD7)=0,"-",SUM(CC7:CD7))</f>
        <v>-</v>
      </c>
      <c r="CF7" s="38">
        <f>SUM(CA7,CE7)</f>
        <v>43</v>
      </c>
      <c r="CG7" s="45">
        <f>SUM(CB7,CE7)</f>
        <v>51</v>
      </c>
      <c r="CH7" s="22"/>
      <c r="CI7" s="23"/>
      <c r="CJ7" s="23" t="str">
        <f>IF(SUM(CH7:CI7)=0,"-",SUM(CH7:CI7))</f>
        <v>-</v>
      </c>
      <c r="CK7" s="38">
        <f>SUM(CF7,CJ7)</f>
        <v>43</v>
      </c>
      <c r="CL7" s="45">
        <f>SUM(CG7,CJ7)</f>
        <v>51</v>
      </c>
      <c r="CM7" s="22">
        <v>1</v>
      </c>
      <c r="CN7" s="23">
        <v>2</v>
      </c>
      <c r="CO7" s="23">
        <f>IF(SUM(CM7:CN7)=0,"-",SUM(CM7:CN7))</f>
        <v>3</v>
      </c>
      <c r="CP7" s="38">
        <f>SUM(CK7,CO7)</f>
        <v>46</v>
      </c>
      <c r="CQ7" s="45">
        <f>SUM(CL7,CO7)</f>
        <v>54</v>
      </c>
    </row>
    <row r="8" spans="2:95" ht="12.9" customHeight="1" x14ac:dyDescent="0.3">
      <c r="B8" s="21" t="s">
        <v>2</v>
      </c>
      <c r="C8" s="22"/>
      <c r="D8" s="23">
        <v>74</v>
      </c>
      <c r="E8" s="23">
        <v>74</v>
      </c>
      <c r="F8" s="31">
        <f t="shared" si="0"/>
        <v>7.4000000000000003E-3</v>
      </c>
      <c r="G8" s="22"/>
      <c r="H8" s="23">
        <v>27</v>
      </c>
      <c r="I8" s="23">
        <f t="shared" ref="I8:I26" si="1">IF(SUM(G8:H8)=0,"-",SUM(G8:H8))</f>
        <v>27</v>
      </c>
      <c r="J8" s="30">
        <f t="shared" ref="J8:J26" si="2">SUM(E8,I8)</f>
        <v>101</v>
      </c>
      <c r="K8" s="31">
        <f t="shared" ref="K8:K26" si="3">$J8/$E$3</f>
        <v>1.01E-2</v>
      </c>
      <c r="L8" s="24"/>
      <c r="M8" s="23"/>
      <c r="N8" s="23" t="str">
        <f t="shared" ref="N8:N26" si="4">IF(SUM(L8:M8)=0,"-",SUM(L8:M8))</f>
        <v>-</v>
      </c>
      <c r="O8" s="30">
        <f t="shared" ref="O8:O26" si="5">SUM(J8,N8)</f>
        <v>101</v>
      </c>
      <c r="P8" s="31">
        <f t="shared" ref="P8:P26" si="6">O8/$E$3</f>
        <v>1.01E-2</v>
      </c>
      <c r="Q8" s="22"/>
      <c r="R8" s="23">
        <v>7</v>
      </c>
      <c r="S8" s="23">
        <f t="shared" ref="S8:S26" si="7">IF(SUM(Q8:R8)=0,"-",SUM(Q8:R8))</f>
        <v>7</v>
      </c>
      <c r="T8" s="30">
        <f t="shared" ref="T8:T26" si="8">SUM(O8,S8)</f>
        <v>108</v>
      </c>
      <c r="U8" s="31">
        <f t="shared" ref="U8:U26" si="9">T8/$E$3</f>
        <v>1.0800000000000001E-2</v>
      </c>
      <c r="V8" s="24">
        <v>8</v>
      </c>
      <c r="W8" s="23"/>
      <c r="X8" s="23">
        <f t="shared" ref="X8:X26" si="10">IF(SUM(V8:W8)=0,"-",SUM(V8:W8))</f>
        <v>8</v>
      </c>
      <c r="Y8" s="30">
        <f t="shared" ref="Y8:Y26" si="11">SUM(T8,X8)</f>
        <v>116</v>
      </c>
      <c r="Z8" s="31">
        <f t="shared" ref="Z8:Z26" si="12">Y8/$E$3</f>
        <v>1.1599999999999999E-2</v>
      </c>
      <c r="AA8" s="22"/>
      <c r="AB8" s="23">
        <v>1</v>
      </c>
      <c r="AC8" s="23">
        <f t="shared" ref="AC8:AC26" si="13">IF(SUM(AA8:AB8)=0,"-",SUM(AA8:AB8))</f>
        <v>1</v>
      </c>
      <c r="AD8" s="30">
        <f t="shared" ref="AD8:AD26" si="14">SUM(Y8,AC8)</f>
        <v>117</v>
      </c>
      <c r="AE8" s="31">
        <f t="shared" ref="AE8:AE26" si="15">AD8/$E$3</f>
        <v>1.17E-2</v>
      </c>
      <c r="AF8" s="24"/>
      <c r="AG8" s="23"/>
      <c r="AH8" s="23" t="str">
        <f t="shared" ref="AH8:AH26" si="16">IF(SUM(AF8:AG8)=0,"-",SUM(AF8:AG8))</f>
        <v>-</v>
      </c>
      <c r="AI8" s="30">
        <f t="shared" ref="AI8:AI26" si="17">SUM(AD8,AH8)</f>
        <v>117</v>
      </c>
      <c r="AJ8" s="31">
        <f t="shared" ref="AJ8:AJ26" si="18">AI8/$E$3</f>
        <v>1.17E-2</v>
      </c>
      <c r="AK8" s="24"/>
      <c r="AL8" s="23"/>
      <c r="AM8" s="38"/>
      <c r="AN8" s="45">
        <v>119</v>
      </c>
      <c r="AO8" s="22"/>
      <c r="AP8" s="23"/>
      <c r="AQ8" s="23" t="str">
        <f t="shared" ref="AQ8:AQ26" si="19">IF(SUM(AO8:AP8)=0,"-",SUM(AO8:AP8))</f>
        <v>-</v>
      </c>
      <c r="AR8" s="38">
        <f t="shared" ref="AR8:AR26" si="20">SUM(AM8,AQ8)</f>
        <v>0</v>
      </c>
      <c r="AS8" s="45">
        <f t="shared" ref="AS8:AS26" si="21">SUM(AN8,AQ8)</f>
        <v>119</v>
      </c>
      <c r="AT8" s="22"/>
      <c r="AU8" s="23">
        <v>101</v>
      </c>
      <c r="AV8" s="23">
        <f t="shared" ref="AV8:AV26" si="22">IF(SUM(AT8:AU8)=0,"-",SUM(AT8:AU8))</f>
        <v>101</v>
      </c>
      <c r="AW8" s="38">
        <f t="shared" ref="AW8:AW26" si="23">SUM(AR8,AV8)</f>
        <v>101</v>
      </c>
      <c r="AX8" s="45">
        <f t="shared" ref="AX8:AX26" si="24">SUM(AS8,AV8)</f>
        <v>220</v>
      </c>
      <c r="AY8" s="22"/>
      <c r="AZ8" s="23">
        <v>116</v>
      </c>
      <c r="BA8" s="23">
        <f t="shared" ref="BA8:BA26" si="25">IF(SUM(AY8:AZ8)=0,"-",SUM(AY8:AZ8))</f>
        <v>116</v>
      </c>
      <c r="BB8" s="38">
        <f t="shared" ref="BB8:BB26" si="26">SUM(AW8,BA8)</f>
        <v>217</v>
      </c>
      <c r="BC8" s="45">
        <f t="shared" ref="BC8:BC26" si="27">SUM(AX8,BA8)</f>
        <v>336</v>
      </c>
      <c r="BD8" s="22"/>
      <c r="BE8" s="23"/>
      <c r="BF8" s="23" t="str">
        <f t="shared" ref="BF8:BF26" si="28">IF(SUM(BD8:BE8)=0,"-",SUM(BD8:BE8))</f>
        <v>-</v>
      </c>
      <c r="BG8" s="38">
        <f t="shared" ref="BG8:BG26" si="29">SUM(BB8,BF8)</f>
        <v>217</v>
      </c>
      <c r="BH8" s="45">
        <f t="shared" ref="BH8:BH26" si="30">SUM(BC8,BF8)</f>
        <v>336</v>
      </c>
      <c r="BI8" s="22">
        <v>27</v>
      </c>
      <c r="BJ8" s="23"/>
      <c r="BK8" s="23">
        <f t="shared" ref="BK8:BK26" si="31">IF(SUM(BI8:BJ8)=0,"-",SUM(BI8:BJ8))</f>
        <v>27</v>
      </c>
      <c r="BL8" s="38">
        <f t="shared" ref="BL8:BL26" si="32">SUM(BG8,BK8)</f>
        <v>244</v>
      </c>
      <c r="BM8" s="45">
        <f t="shared" ref="BM8:BM26" si="33">SUM(BH8,BK8)</f>
        <v>363</v>
      </c>
      <c r="BN8" s="22">
        <v>1</v>
      </c>
      <c r="BO8" s="23"/>
      <c r="BP8" s="23">
        <f t="shared" ref="BP8:BP26" si="34">IF(SUM(BN8:BO8)=0,"-",SUM(BN8:BO8))</f>
        <v>1</v>
      </c>
      <c r="BQ8" s="38">
        <f t="shared" ref="BQ8:BQ26" si="35">SUM(BL8,BP8)</f>
        <v>245</v>
      </c>
      <c r="BR8" s="45">
        <f t="shared" ref="BR8:BR26" si="36">SUM(BM8,BP8)</f>
        <v>364</v>
      </c>
      <c r="BS8" s="22">
        <v>2</v>
      </c>
      <c r="BT8" s="23"/>
      <c r="BU8" s="23">
        <f t="shared" ref="BU8:BU26" si="37">IF(SUM(BS8:BT8)=0,"-",SUM(BS8:BT8))</f>
        <v>2</v>
      </c>
      <c r="BV8" s="38">
        <f t="shared" ref="BV8:BV26" si="38">SUM(BQ8,BU8)</f>
        <v>247</v>
      </c>
      <c r="BW8" s="45">
        <f t="shared" ref="BW8:BW26" si="39">SUM(BR8,BU8)</f>
        <v>366</v>
      </c>
      <c r="BX8" s="22">
        <v>3</v>
      </c>
      <c r="BY8" s="23"/>
      <c r="BZ8" s="23">
        <f t="shared" ref="BZ8:BZ26" si="40">IF(SUM(BX8:BY8)=0,"-",SUM(BX8:BY8))</f>
        <v>3</v>
      </c>
      <c r="CA8" s="38">
        <f t="shared" ref="CA8:CA26" si="41">SUM(BV8,BZ8)</f>
        <v>250</v>
      </c>
      <c r="CB8" s="45">
        <f t="shared" ref="CB8:CB26" si="42">SUM(BW8,BZ8)</f>
        <v>369</v>
      </c>
      <c r="CC8" s="22"/>
      <c r="CD8" s="23"/>
      <c r="CE8" s="23" t="str">
        <f t="shared" ref="CE8:CE26" si="43">IF(SUM(CC8:CD8)=0,"-",SUM(CC8:CD8))</f>
        <v>-</v>
      </c>
      <c r="CF8" s="38">
        <f t="shared" ref="CF8:CF26" si="44">SUM(CA8,CE8)</f>
        <v>250</v>
      </c>
      <c r="CG8" s="45">
        <f t="shared" ref="CG8:CG26" si="45">SUM(CB8,CE8)</f>
        <v>369</v>
      </c>
      <c r="CH8" s="22">
        <v>8</v>
      </c>
      <c r="CI8" s="23">
        <v>102</v>
      </c>
      <c r="CJ8" s="23">
        <f t="shared" ref="CJ8:CJ26" si="46">IF(SUM(CH8:CI8)=0,"-",SUM(CH8:CI8))</f>
        <v>110</v>
      </c>
      <c r="CK8" s="38">
        <f t="shared" ref="CK8:CK26" si="47">SUM(CF8,CJ8)</f>
        <v>360</v>
      </c>
      <c r="CL8" s="45">
        <f t="shared" ref="CL8:CL26" si="48">SUM(CG8,CJ8)</f>
        <v>479</v>
      </c>
      <c r="CM8" s="22">
        <v>2</v>
      </c>
      <c r="CN8" s="23">
        <v>1</v>
      </c>
      <c r="CO8" s="23">
        <f t="shared" ref="CO8:CO26" si="49">IF(SUM(CM8:CN8)=0,"-",SUM(CM8:CN8))</f>
        <v>3</v>
      </c>
      <c r="CP8" s="38">
        <f t="shared" ref="CP8:CP26" si="50">SUM(CK8,CO8)</f>
        <v>363</v>
      </c>
      <c r="CQ8" s="45">
        <f t="shared" ref="CQ8:CQ26" si="51">SUM(CL8,CO8)</f>
        <v>482</v>
      </c>
    </row>
    <row r="9" spans="2:95" ht="12.9" customHeight="1" x14ac:dyDescent="0.3">
      <c r="B9" s="21" t="s">
        <v>3</v>
      </c>
      <c r="C9" s="22"/>
      <c r="D9" s="23">
        <v>28</v>
      </c>
      <c r="E9" s="23">
        <v>28</v>
      </c>
      <c r="F9" s="31">
        <f t="shared" si="0"/>
        <v>2.8E-3</v>
      </c>
      <c r="G9" s="22"/>
      <c r="H9" s="23">
        <v>137</v>
      </c>
      <c r="I9" s="23">
        <f t="shared" si="1"/>
        <v>137</v>
      </c>
      <c r="J9" s="30">
        <f t="shared" si="2"/>
        <v>165</v>
      </c>
      <c r="K9" s="31">
        <f t="shared" si="3"/>
        <v>1.6500000000000001E-2</v>
      </c>
      <c r="L9" s="24"/>
      <c r="M9" s="23"/>
      <c r="N9" s="23" t="str">
        <f t="shared" si="4"/>
        <v>-</v>
      </c>
      <c r="O9" s="30">
        <f t="shared" si="5"/>
        <v>165</v>
      </c>
      <c r="P9" s="31">
        <f t="shared" si="6"/>
        <v>1.6500000000000001E-2</v>
      </c>
      <c r="Q9" s="22">
        <v>1</v>
      </c>
      <c r="R9" s="23">
        <v>1</v>
      </c>
      <c r="S9" s="23">
        <f t="shared" si="7"/>
        <v>2</v>
      </c>
      <c r="T9" s="30">
        <f t="shared" si="8"/>
        <v>167</v>
      </c>
      <c r="U9" s="31">
        <f t="shared" si="9"/>
        <v>1.67E-2</v>
      </c>
      <c r="V9" s="24">
        <v>2</v>
      </c>
      <c r="W9" s="23"/>
      <c r="X9" s="23">
        <f t="shared" si="10"/>
        <v>2</v>
      </c>
      <c r="Y9" s="30">
        <f t="shared" si="11"/>
        <v>169</v>
      </c>
      <c r="Z9" s="31">
        <f t="shared" si="12"/>
        <v>1.6899999999999998E-2</v>
      </c>
      <c r="AA9" s="22">
        <v>3</v>
      </c>
      <c r="AB9" s="23">
        <v>63</v>
      </c>
      <c r="AC9" s="23">
        <f t="shared" si="13"/>
        <v>66</v>
      </c>
      <c r="AD9" s="30">
        <f t="shared" si="14"/>
        <v>235</v>
      </c>
      <c r="AE9" s="31">
        <f t="shared" si="15"/>
        <v>2.35E-2</v>
      </c>
      <c r="AF9" s="24"/>
      <c r="AG9" s="23">
        <v>164</v>
      </c>
      <c r="AH9" s="23">
        <f t="shared" si="16"/>
        <v>164</v>
      </c>
      <c r="AI9" s="30">
        <f t="shared" si="17"/>
        <v>399</v>
      </c>
      <c r="AJ9" s="31">
        <f t="shared" si="18"/>
        <v>3.9899999999999998E-2</v>
      </c>
      <c r="AK9" s="24">
        <v>4</v>
      </c>
      <c r="AL9" s="23">
        <v>84</v>
      </c>
      <c r="AM9" s="38">
        <f t="shared" ref="AM9:AM26" si="52">IF(SUM(AK9:AL9)=0,"-",SUM(AK9:AL9))</f>
        <v>88</v>
      </c>
      <c r="AN9" s="45">
        <v>513</v>
      </c>
      <c r="AO9" s="22">
        <v>2</v>
      </c>
      <c r="AP9" s="23">
        <v>2</v>
      </c>
      <c r="AQ9" s="23">
        <f t="shared" si="19"/>
        <v>4</v>
      </c>
      <c r="AR9" s="38">
        <f t="shared" si="20"/>
        <v>92</v>
      </c>
      <c r="AS9" s="45">
        <f t="shared" si="21"/>
        <v>517</v>
      </c>
      <c r="AT9" s="22">
        <v>3</v>
      </c>
      <c r="AU9" s="23">
        <v>4</v>
      </c>
      <c r="AV9" s="23">
        <f t="shared" si="22"/>
        <v>7</v>
      </c>
      <c r="AW9" s="38">
        <f t="shared" si="23"/>
        <v>99</v>
      </c>
      <c r="AX9" s="45">
        <f t="shared" si="24"/>
        <v>524</v>
      </c>
      <c r="AY9" s="22">
        <v>1</v>
      </c>
      <c r="AZ9" s="23">
        <v>1</v>
      </c>
      <c r="BA9" s="23">
        <f t="shared" si="25"/>
        <v>2</v>
      </c>
      <c r="BB9" s="38">
        <f t="shared" si="26"/>
        <v>101</v>
      </c>
      <c r="BC9" s="45">
        <f t="shared" si="27"/>
        <v>526</v>
      </c>
      <c r="BD9" s="22">
        <v>11</v>
      </c>
      <c r="BE9" s="23">
        <v>2</v>
      </c>
      <c r="BF9" s="23">
        <f t="shared" si="28"/>
        <v>13</v>
      </c>
      <c r="BG9" s="38">
        <f t="shared" si="29"/>
        <v>114</v>
      </c>
      <c r="BH9" s="45">
        <f t="shared" si="30"/>
        <v>539</v>
      </c>
      <c r="BI9" s="22">
        <v>3</v>
      </c>
      <c r="BJ9" s="23">
        <v>5</v>
      </c>
      <c r="BK9" s="23">
        <f t="shared" si="31"/>
        <v>8</v>
      </c>
      <c r="BL9" s="38">
        <f t="shared" si="32"/>
        <v>122</v>
      </c>
      <c r="BM9" s="45">
        <f t="shared" si="33"/>
        <v>547</v>
      </c>
      <c r="BN9" s="22">
        <v>9</v>
      </c>
      <c r="BO9" s="23">
        <v>1</v>
      </c>
      <c r="BP9" s="23">
        <f t="shared" si="34"/>
        <v>10</v>
      </c>
      <c r="BQ9" s="38">
        <f t="shared" si="35"/>
        <v>132</v>
      </c>
      <c r="BR9" s="45">
        <f t="shared" si="36"/>
        <v>557</v>
      </c>
      <c r="BS9" s="22">
        <v>3</v>
      </c>
      <c r="BT9" s="23"/>
      <c r="BU9" s="23">
        <f t="shared" si="37"/>
        <v>3</v>
      </c>
      <c r="BV9" s="38">
        <f t="shared" si="38"/>
        <v>135</v>
      </c>
      <c r="BW9" s="45">
        <f t="shared" si="39"/>
        <v>560</v>
      </c>
      <c r="BX9" s="22">
        <v>81</v>
      </c>
      <c r="BY9" s="23">
        <v>19</v>
      </c>
      <c r="BZ9" s="23">
        <f t="shared" si="40"/>
        <v>100</v>
      </c>
      <c r="CA9" s="38">
        <f t="shared" si="41"/>
        <v>235</v>
      </c>
      <c r="CB9" s="45">
        <f t="shared" si="42"/>
        <v>660</v>
      </c>
      <c r="CC9" s="22">
        <v>1</v>
      </c>
      <c r="CD9" s="23">
        <v>21</v>
      </c>
      <c r="CE9" s="23">
        <f t="shared" si="43"/>
        <v>22</v>
      </c>
      <c r="CF9" s="38">
        <f t="shared" si="44"/>
        <v>257</v>
      </c>
      <c r="CG9" s="45">
        <f t="shared" si="45"/>
        <v>682</v>
      </c>
      <c r="CH9" s="22">
        <v>16</v>
      </c>
      <c r="CI9" s="23">
        <v>27</v>
      </c>
      <c r="CJ9" s="23">
        <f t="shared" si="46"/>
        <v>43</v>
      </c>
      <c r="CK9" s="38">
        <f t="shared" si="47"/>
        <v>300</v>
      </c>
      <c r="CL9" s="45">
        <f t="shared" si="48"/>
        <v>725</v>
      </c>
      <c r="CM9" s="22">
        <v>40</v>
      </c>
      <c r="CN9" s="23">
        <v>43</v>
      </c>
      <c r="CO9" s="23">
        <f t="shared" si="49"/>
        <v>83</v>
      </c>
      <c r="CP9" s="38">
        <f t="shared" si="50"/>
        <v>383</v>
      </c>
      <c r="CQ9" s="45">
        <f t="shared" si="51"/>
        <v>808</v>
      </c>
    </row>
    <row r="10" spans="2:95" ht="12.9" customHeight="1" x14ac:dyDescent="0.3">
      <c r="B10" s="21" t="s">
        <v>5</v>
      </c>
      <c r="C10" s="22">
        <v>1</v>
      </c>
      <c r="D10" s="23"/>
      <c r="E10" s="23">
        <v>1</v>
      </c>
      <c r="F10" s="31">
        <f t="shared" si="0"/>
        <v>1E-4</v>
      </c>
      <c r="G10" s="22">
        <v>20</v>
      </c>
      <c r="H10" s="23"/>
      <c r="I10" s="23">
        <f t="shared" si="1"/>
        <v>20</v>
      </c>
      <c r="J10" s="30">
        <f t="shared" si="2"/>
        <v>21</v>
      </c>
      <c r="K10" s="31">
        <f t="shared" si="3"/>
        <v>2.0999999999999999E-3</v>
      </c>
      <c r="L10" s="24">
        <v>4</v>
      </c>
      <c r="M10" s="23"/>
      <c r="N10" s="23">
        <f t="shared" si="4"/>
        <v>4</v>
      </c>
      <c r="O10" s="30">
        <f t="shared" si="5"/>
        <v>25</v>
      </c>
      <c r="P10" s="31">
        <f t="shared" si="6"/>
        <v>2.5000000000000001E-3</v>
      </c>
      <c r="Q10" s="22">
        <v>4</v>
      </c>
      <c r="R10" s="23"/>
      <c r="S10" s="23">
        <f t="shared" si="7"/>
        <v>4</v>
      </c>
      <c r="T10" s="30">
        <f t="shared" si="8"/>
        <v>29</v>
      </c>
      <c r="U10" s="31">
        <f t="shared" si="9"/>
        <v>2.8999999999999998E-3</v>
      </c>
      <c r="V10" s="24">
        <v>23</v>
      </c>
      <c r="W10" s="23"/>
      <c r="X10" s="23">
        <f t="shared" si="10"/>
        <v>23</v>
      </c>
      <c r="Y10" s="30">
        <f t="shared" si="11"/>
        <v>52</v>
      </c>
      <c r="Z10" s="31">
        <f t="shared" si="12"/>
        <v>5.1999999999999998E-3</v>
      </c>
      <c r="AA10" s="22">
        <v>43</v>
      </c>
      <c r="AB10" s="23"/>
      <c r="AC10" s="23">
        <f t="shared" si="13"/>
        <v>43</v>
      </c>
      <c r="AD10" s="30">
        <f t="shared" si="14"/>
        <v>95</v>
      </c>
      <c r="AE10" s="31">
        <f t="shared" si="15"/>
        <v>9.4999999999999998E-3</v>
      </c>
      <c r="AF10" s="24">
        <v>40</v>
      </c>
      <c r="AG10" s="23">
        <v>10</v>
      </c>
      <c r="AH10" s="23">
        <f t="shared" si="16"/>
        <v>50</v>
      </c>
      <c r="AI10" s="30">
        <f t="shared" si="17"/>
        <v>145</v>
      </c>
      <c r="AJ10" s="31">
        <f t="shared" si="18"/>
        <v>1.4500000000000001E-2</v>
      </c>
      <c r="AK10" s="24">
        <v>13</v>
      </c>
      <c r="AL10" s="23">
        <v>22</v>
      </c>
      <c r="AM10" s="38">
        <f t="shared" si="52"/>
        <v>35</v>
      </c>
      <c r="AN10" s="45">
        <v>185</v>
      </c>
      <c r="AO10" s="22">
        <v>5</v>
      </c>
      <c r="AP10" s="23">
        <v>13</v>
      </c>
      <c r="AQ10" s="23">
        <f t="shared" si="19"/>
        <v>18</v>
      </c>
      <c r="AR10" s="38">
        <f t="shared" si="20"/>
        <v>53</v>
      </c>
      <c r="AS10" s="45">
        <f t="shared" si="21"/>
        <v>203</v>
      </c>
      <c r="AT10" s="22">
        <v>8</v>
      </c>
      <c r="AU10" s="23"/>
      <c r="AV10" s="23">
        <f t="shared" si="22"/>
        <v>8</v>
      </c>
      <c r="AW10" s="38">
        <f t="shared" si="23"/>
        <v>61</v>
      </c>
      <c r="AX10" s="45">
        <f t="shared" si="24"/>
        <v>211</v>
      </c>
      <c r="AY10" s="22">
        <v>1</v>
      </c>
      <c r="AZ10" s="23"/>
      <c r="BA10" s="23">
        <f t="shared" si="25"/>
        <v>1</v>
      </c>
      <c r="BB10" s="38">
        <f t="shared" si="26"/>
        <v>62</v>
      </c>
      <c r="BC10" s="45">
        <f t="shared" si="27"/>
        <v>212</v>
      </c>
      <c r="BD10" s="22">
        <v>3</v>
      </c>
      <c r="BE10" s="23"/>
      <c r="BF10" s="23">
        <f t="shared" si="28"/>
        <v>3</v>
      </c>
      <c r="BG10" s="38">
        <f t="shared" si="29"/>
        <v>65</v>
      </c>
      <c r="BH10" s="45">
        <f t="shared" si="30"/>
        <v>215</v>
      </c>
      <c r="BI10" s="22">
        <v>6</v>
      </c>
      <c r="BJ10" s="23"/>
      <c r="BK10" s="23">
        <f t="shared" si="31"/>
        <v>6</v>
      </c>
      <c r="BL10" s="38">
        <f t="shared" si="32"/>
        <v>71</v>
      </c>
      <c r="BM10" s="45">
        <f t="shared" si="33"/>
        <v>221</v>
      </c>
      <c r="BN10" s="22">
        <v>3</v>
      </c>
      <c r="BO10" s="23">
        <v>1206</v>
      </c>
      <c r="BP10" s="23">
        <f t="shared" si="34"/>
        <v>1209</v>
      </c>
      <c r="BQ10" s="38">
        <f t="shared" si="35"/>
        <v>1280</v>
      </c>
      <c r="BR10" s="45">
        <f t="shared" si="36"/>
        <v>1430</v>
      </c>
      <c r="BS10" s="22">
        <v>6</v>
      </c>
      <c r="BT10" s="23">
        <v>1214</v>
      </c>
      <c r="BU10" s="23">
        <f t="shared" si="37"/>
        <v>1220</v>
      </c>
      <c r="BV10" s="38">
        <f t="shared" si="38"/>
        <v>2500</v>
      </c>
      <c r="BW10" s="45">
        <f t="shared" si="39"/>
        <v>2650</v>
      </c>
      <c r="BX10" s="22">
        <v>54</v>
      </c>
      <c r="BY10" s="23">
        <v>2839</v>
      </c>
      <c r="BZ10" s="23">
        <f t="shared" si="40"/>
        <v>2893</v>
      </c>
      <c r="CA10" s="38">
        <f t="shared" si="41"/>
        <v>5393</v>
      </c>
      <c r="CB10" s="45">
        <f t="shared" si="42"/>
        <v>5543</v>
      </c>
      <c r="CC10" s="22"/>
      <c r="CD10" s="23">
        <v>1038</v>
      </c>
      <c r="CE10" s="23">
        <f t="shared" si="43"/>
        <v>1038</v>
      </c>
      <c r="CF10" s="38">
        <f t="shared" si="44"/>
        <v>6431</v>
      </c>
      <c r="CG10" s="45">
        <f t="shared" si="45"/>
        <v>6581</v>
      </c>
      <c r="CH10" s="22">
        <v>26</v>
      </c>
      <c r="CI10" s="23">
        <v>1252</v>
      </c>
      <c r="CJ10" s="23">
        <f t="shared" si="46"/>
        <v>1278</v>
      </c>
      <c r="CK10" s="38">
        <f t="shared" si="47"/>
        <v>7709</v>
      </c>
      <c r="CL10" s="45">
        <f t="shared" si="48"/>
        <v>7859</v>
      </c>
      <c r="CM10" s="22">
        <v>19</v>
      </c>
      <c r="CN10" s="23">
        <v>914</v>
      </c>
      <c r="CO10" s="23">
        <f t="shared" si="49"/>
        <v>933</v>
      </c>
      <c r="CP10" s="38">
        <f t="shared" si="50"/>
        <v>8642</v>
      </c>
      <c r="CQ10" s="45">
        <f t="shared" si="51"/>
        <v>8792</v>
      </c>
    </row>
    <row r="11" spans="2:95" ht="12.9" customHeight="1" x14ac:dyDescent="0.3">
      <c r="B11" s="21" t="s">
        <v>4</v>
      </c>
      <c r="C11" s="22"/>
      <c r="D11" s="23">
        <v>4</v>
      </c>
      <c r="E11" s="23">
        <v>4</v>
      </c>
      <c r="F11" s="31">
        <f t="shared" si="0"/>
        <v>4.0000000000000002E-4</v>
      </c>
      <c r="G11" s="22"/>
      <c r="H11" s="23">
        <v>3</v>
      </c>
      <c r="I11" s="23">
        <f t="shared" si="1"/>
        <v>3</v>
      </c>
      <c r="J11" s="30">
        <f t="shared" si="2"/>
        <v>7</v>
      </c>
      <c r="K11" s="31">
        <f t="shared" si="3"/>
        <v>6.9999999999999999E-4</v>
      </c>
      <c r="L11" s="24"/>
      <c r="M11" s="23"/>
      <c r="N11" s="23" t="str">
        <f t="shared" si="4"/>
        <v>-</v>
      </c>
      <c r="O11" s="30">
        <f t="shared" si="5"/>
        <v>7</v>
      </c>
      <c r="P11" s="31">
        <f t="shared" si="6"/>
        <v>6.9999999999999999E-4</v>
      </c>
      <c r="Q11" s="22"/>
      <c r="R11" s="23">
        <v>111</v>
      </c>
      <c r="S11" s="23">
        <f t="shared" si="7"/>
        <v>111</v>
      </c>
      <c r="T11" s="30">
        <f t="shared" si="8"/>
        <v>118</v>
      </c>
      <c r="U11" s="31">
        <f t="shared" si="9"/>
        <v>1.18E-2</v>
      </c>
      <c r="V11" s="24"/>
      <c r="W11" s="23"/>
      <c r="X11" s="23" t="str">
        <f t="shared" si="10"/>
        <v>-</v>
      </c>
      <c r="Y11" s="30">
        <f t="shared" si="11"/>
        <v>118</v>
      </c>
      <c r="Z11" s="31">
        <f t="shared" si="12"/>
        <v>1.18E-2</v>
      </c>
      <c r="AA11" s="22">
        <v>1</v>
      </c>
      <c r="AB11" s="23">
        <v>60</v>
      </c>
      <c r="AC11" s="23">
        <f t="shared" si="13"/>
        <v>61</v>
      </c>
      <c r="AD11" s="30">
        <f t="shared" si="14"/>
        <v>179</v>
      </c>
      <c r="AE11" s="31">
        <f t="shared" si="15"/>
        <v>1.7899999999999999E-2</v>
      </c>
      <c r="AF11" s="24"/>
      <c r="AG11" s="23">
        <v>88</v>
      </c>
      <c r="AH11" s="23">
        <f t="shared" si="16"/>
        <v>88</v>
      </c>
      <c r="AI11" s="30">
        <f>SUM(AD11,AH11)</f>
        <v>267</v>
      </c>
      <c r="AJ11" s="31">
        <f t="shared" si="18"/>
        <v>2.6700000000000002E-2</v>
      </c>
      <c r="AK11" s="24"/>
      <c r="AL11" s="23">
        <v>2</v>
      </c>
      <c r="AM11" s="38">
        <f t="shared" si="52"/>
        <v>2</v>
      </c>
      <c r="AN11" s="45">
        <v>451</v>
      </c>
      <c r="AO11" s="22">
        <v>3</v>
      </c>
      <c r="AP11" s="23">
        <v>9</v>
      </c>
      <c r="AQ11" s="23">
        <f t="shared" si="19"/>
        <v>12</v>
      </c>
      <c r="AR11" s="38">
        <f t="shared" si="20"/>
        <v>14</v>
      </c>
      <c r="AS11" s="45">
        <f t="shared" si="21"/>
        <v>463</v>
      </c>
      <c r="AT11" s="22"/>
      <c r="AU11" s="23">
        <v>11</v>
      </c>
      <c r="AV11" s="23">
        <f t="shared" si="22"/>
        <v>11</v>
      </c>
      <c r="AW11" s="38">
        <f t="shared" si="23"/>
        <v>25</v>
      </c>
      <c r="AX11" s="45">
        <f t="shared" si="24"/>
        <v>474</v>
      </c>
      <c r="AY11" s="22">
        <v>34</v>
      </c>
      <c r="AZ11" s="23"/>
      <c r="BA11" s="23">
        <f t="shared" si="25"/>
        <v>34</v>
      </c>
      <c r="BB11" s="38">
        <f t="shared" si="26"/>
        <v>59</v>
      </c>
      <c r="BC11" s="45">
        <f t="shared" si="27"/>
        <v>508</v>
      </c>
      <c r="BD11" s="22">
        <v>2</v>
      </c>
      <c r="BE11" s="23"/>
      <c r="BF11" s="23">
        <f t="shared" si="28"/>
        <v>2</v>
      </c>
      <c r="BG11" s="38">
        <f t="shared" si="29"/>
        <v>61</v>
      </c>
      <c r="BH11" s="45">
        <f t="shared" si="30"/>
        <v>510</v>
      </c>
      <c r="BI11" s="22"/>
      <c r="BJ11" s="23"/>
      <c r="BK11" s="23" t="str">
        <f t="shared" si="31"/>
        <v>-</v>
      </c>
      <c r="BL11" s="38">
        <f t="shared" si="32"/>
        <v>61</v>
      </c>
      <c r="BM11" s="45">
        <f t="shared" si="33"/>
        <v>510</v>
      </c>
      <c r="BN11" s="22"/>
      <c r="BO11" s="23"/>
      <c r="BP11" s="23" t="str">
        <f t="shared" si="34"/>
        <v>-</v>
      </c>
      <c r="BQ11" s="38">
        <f t="shared" si="35"/>
        <v>61</v>
      </c>
      <c r="BR11" s="45">
        <f t="shared" si="36"/>
        <v>510</v>
      </c>
      <c r="BS11" s="22"/>
      <c r="BT11" s="23"/>
      <c r="BU11" s="23" t="str">
        <f t="shared" si="37"/>
        <v>-</v>
      </c>
      <c r="BV11" s="38">
        <f t="shared" si="38"/>
        <v>61</v>
      </c>
      <c r="BW11" s="45">
        <f t="shared" si="39"/>
        <v>510</v>
      </c>
      <c r="BX11" s="22">
        <v>31</v>
      </c>
      <c r="BY11" s="23"/>
      <c r="BZ11" s="23">
        <f t="shared" si="40"/>
        <v>31</v>
      </c>
      <c r="CA11" s="38">
        <f t="shared" si="41"/>
        <v>92</v>
      </c>
      <c r="CB11" s="45">
        <f t="shared" si="42"/>
        <v>541</v>
      </c>
      <c r="CC11" s="22">
        <v>1</v>
      </c>
      <c r="CD11" s="23">
        <v>1</v>
      </c>
      <c r="CE11" s="23">
        <f t="shared" si="43"/>
        <v>2</v>
      </c>
      <c r="CF11" s="38">
        <f t="shared" si="44"/>
        <v>94</v>
      </c>
      <c r="CG11" s="45">
        <f t="shared" si="45"/>
        <v>543</v>
      </c>
      <c r="CH11" s="22">
        <v>3</v>
      </c>
      <c r="CI11" s="23">
        <v>12</v>
      </c>
      <c r="CJ11" s="23">
        <f t="shared" si="46"/>
        <v>15</v>
      </c>
      <c r="CK11" s="38">
        <f t="shared" si="47"/>
        <v>109</v>
      </c>
      <c r="CL11" s="45">
        <f t="shared" si="48"/>
        <v>558</v>
      </c>
      <c r="CM11" s="22">
        <v>7</v>
      </c>
      <c r="CN11" s="23"/>
      <c r="CO11" s="23">
        <f t="shared" si="49"/>
        <v>7</v>
      </c>
      <c r="CP11" s="38">
        <f t="shared" si="50"/>
        <v>116</v>
      </c>
      <c r="CQ11" s="45">
        <f t="shared" si="51"/>
        <v>565</v>
      </c>
    </row>
    <row r="12" spans="2:95" ht="12.9" customHeight="1" x14ac:dyDescent="0.3">
      <c r="B12" s="21" t="s">
        <v>6</v>
      </c>
      <c r="C12" s="22">
        <v>1</v>
      </c>
      <c r="D12" s="23">
        <v>11</v>
      </c>
      <c r="E12" s="23">
        <v>12</v>
      </c>
      <c r="F12" s="31">
        <f t="shared" si="0"/>
        <v>1.1999999999999999E-3</v>
      </c>
      <c r="G12" s="22">
        <v>1</v>
      </c>
      <c r="H12" s="23">
        <v>54</v>
      </c>
      <c r="I12" s="23">
        <f t="shared" si="1"/>
        <v>55</v>
      </c>
      <c r="J12" s="30">
        <f t="shared" si="2"/>
        <v>67</v>
      </c>
      <c r="K12" s="31">
        <f t="shared" si="3"/>
        <v>6.7000000000000002E-3</v>
      </c>
      <c r="L12" s="24"/>
      <c r="M12" s="23"/>
      <c r="N12" s="23" t="str">
        <f t="shared" si="4"/>
        <v>-</v>
      </c>
      <c r="O12" s="30">
        <f t="shared" si="5"/>
        <v>67</v>
      </c>
      <c r="P12" s="31">
        <f t="shared" si="6"/>
        <v>6.7000000000000002E-3</v>
      </c>
      <c r="Q12" s="22"/>
      <c r="R12" s="23">
        <v>14</v>
      </c>
      <c r="S12" s="23">
        <f t="shared" si="7"/>
        <v>14</v>
      </c>
      <c r="T12" s="30">
        <f t="shared" si="8"/>
        <v>81</v>
      </c>
      <c r="U12" s="31">
        <f t="shared" si="9"/>
        <v>8.0999999999999996E-3</v>
      </c>
      <c r="V12" s="24">
        <v>3</v>
      </c>
      <c r="W12" s="23"/>
      <c r="X12" s="23">
        <f t="shared" si="10"/>
        <v>3</v>
      </c>
      <c r="Y12" s="30">
        <f t="shared" si="11"/>
        <v>84</v>
      </c>
      <c r="Z12" s="31">
        <f t="shared" si="12"/>
        <v>8.3999999999999995E-3</v>
      </c>
      <c r="AA12" s="22">
        <v>2</v>
      </c>
      <c r="AB12" s="23">
        <v>21</v>
      </c>
      <c r="AC12" s="23">
        <f t="shared" si="13"/>
        <v>23</v>
      </c>
      <c r="AD12" s="30">
        <f t="shared" si="14"/>
        <v>107</v>
      </c>
      <c r="AE12" s="31">
        <f t="shared" si="15"/>
        <v>1.0699999999999999E-2</v>
      </c>
      <c r="AF12" s="24"/>
      <c r="AG12" s="23">
        <v>520</v>
      </c>
      <c r="AH12" s="23">
        <f t="shared" si="16"/>
        <v>520</v>
      </c>
      <c r="AI12" s="30">
        <f t="shared" si="17"/>
        <v>627</v>
      </c>
      <c r="AJ12" s="31">
        <f t="shared" si="18"/>
        <v>6.2700000000000006E-2</v>
      </c>
      <c r="AK12" s="24"/>
      <c r="AL12" s="23">
        <v>188</v>
      </c>
      <c r="AM12" s="38">
        <f t="shared" si="52"/>
        <v>188</v>
      </c>
      <c r="AN12" s="45">
        <v>909</v>
      </c>
      <c r="AO12" s="22">
        <v>3</v>
      </c>
      <c r="AP12" s="23">
        <v>9</v>
      </c>
      <c r="AQ12" s="23">
        <f t="shared" si="19"/>
        <v>12</v>
      </c>
      <c r="AR12" s="38">
        <f t="shared" si="20"/>
        <v>200</v>
      </c>
      <c r="AS12" s="45">
        <f t="shared" si="21"/>
        <v>921</v>
      </c>
      <c r="AT12" s="22"/>
      <c r="AU12" s="23">
        <v>12</v>
      </c>
      <c r="AV12" s="23">
        <f t="shared" si="22"/>
        <v>12</v>
      </c>
      <c r="AW12" s="38">
        <f t="shared" si="23"/>
        <v>212</v>
      </c>
      <c r="AX12" s="45">
        <f t="shared" si="24"/>
        <v>933</v>
      </c>
      <c r="AY12" s="22">
        <v>7</v>
      </c>
      <c r="AZ12" s="23">
        <v>17</v>
      </c>
      <c r="BA12" s="23">
        <f t="shared" si="25"/>
        <v>24</v>
      </c>
      <c r="BB12" s="38">
        <f t="shared" si="26"/>
        <v>236</v>
      </c>
      <c r="BC12" s="45">
        <f t="shared" si="27"/>
        <v>957</v>
      </c>
      <c r="BD12" s="22"/>
      <c r="BE12" s="23"/>
      <c r="BF12" s="23" t="str">
        <f t="shared" si="28"/>
        <v>-</v>
      </c>
      <c r="BG12" s="38">
        <f t="shared" si="29"/>
        <v>236</v>
      </c>
      <c r="BH12" s="45">
        <f t="shared" si="30"/>
        <v>957</v>
      </c>
      <c r="BI12" s="22">
        <v>10</v>
      </c>
      <c r="BJ12" s="23">
        <v>150</v>
      </c>
      <c r="BK12" s="23">
        <f t="shared" si="31"/>
        <v>160</v>
      </c>
      <c r="BL12" s="38">
        <f t="shared" si="32"/>
        <v>396</v>
      </c>
      <c r="BM12" s="45">
        <f t="shared" si="33"/>
        <v>1117</v>
      </c>
      <c r="BN12" s="22">
        <v>9</v>
      </c>
      <c r="BO12" s="23">
        <v>15</v>
      </c>
      <c r="BP12" s="23">
        <f t="shared" si="34"/>
        <v>24</v>
      </c>
      <c r="BQ12" s="38">
        <f t="shared" si="35"/>
        <v>420</v>
      </c>
      <c r="BR12" s="45">
        <f t="shared" si="36"/>
        <v>1141</v>
      </c>
      <c r="BS12" s="22">
        <v>4</v>
      </c>
      <c r="BT12" s="23">
        <v>14</v>
      </c>
      <c r="BU12" s="23">
        <f t="shared" si="37"/>
        <v>18</v>
      </c>
      <c r="BV12" s="38">
        <f t="shared" si="38"/>
        <v>438</v>
      </c>
      <c r="BW12" s="45">
        <f t="shared" si="39"/>
        <v>1159</v>
      </c>
      <c r="BX12" s="22">
        <v>10</v>
      </c>
      <c r="BY12" s="23">
        <v>22</v>
      </c>
      <c r="BZ12" s="23">
        <f t="shared" si="40"/>
        <v>32</v>
      </c>
      <c r="CA12" s="38">
        <f t="shared" si="41"/>
        <v>470</v>
      </c>
      <c r="CB12" s="45">
        <f t="shared" si="42"/>
        <v>1191</v>
      </c>
      <c r="CC12" s="22">
        <v>23</v>
      </c>
      <c r="CD12" s="23">
        <v>11</v>
      </c>
      <c r="CE12" s="23">
        <f t="shared" si="43"/>
        <v>34</v>
      </c>
      <c r="CF12" s="38">
        <f t="shared" si="44"/>
        <v>504</v>
      </c>
      <c r="CG12" s="45">
        <f t="shared" si="45"/>
        <v>1225</v>
      </c>
      <c r="CH12" s="22">
        <v>25</v>
      </c>
      <c r="CI12" s="23">
        <v>7</v>
      </c>
      <c r="CJ12" s="23">
        <f t="shared" si="46"/>
        <v>32</v>
      </c>
      <c r="CK12" s="38">
        <f t="shared" si="47"/>
        <v>536</v>
      </c>
      <c r="CL12" s="45">
        <f t="shared" si="48"/>
        <v>1257</v>
      </c>
      <c r="CM12" s="22">
        <v>78</v>
      </c>
      <c r="CN12" s="23">
        <v>43</v>
      </c>
      <c r="CO12" s="23">
        <f t="shared" si="49"/>
        <v>121</v>
      </c>
      <c r="CP12" s="38">
        <f t="shared" si="50"/>
        <v>657</v>
      </c>
      <c r="CQ12" s="45">
        <f t="shared" si="51"/>
        <v>1378</v>
      </c>
    </row>
    <row r="13" spans="2:95" ht="12.9" customHeight="1" x14ac:dyDescent="0.3">
      <c r="B13" s="21" t="s">
        <v>7</v>
      </c>
      <c r="C13" s="22"/>
      <c r="D13" s="23">
        <v>2</v>
      </c>
      <c r="E13" s="23">
        <v>2</v>
      </c>
      <c r="F13" s="31">
        <f t="shared" si="0"/>
        <v>2.0000000000000001E-4</v>
      </c>
      <c r="G13" s="22"/>
      <c r="H13" s="23">
        <v>16</v>
      </c>
      <c r="I13" s="23">
        <f t="shared" si="1"/>
        <v>16</v>
      </c>
      <c r="J13" s="30">
        <f t="shared" si="2"/>
        <v>18</v>
      </c>
      <c r="K13" s="31">
        <f t="shared" si="3"/>
        <v>1.8E-3</v>
      </c>
      <c r="L13" s="24"/>
      <c r="M13" s="23"/>
      <c r="N13" s="23" t="str">
        <f t="shared" si="4"/>
        <v>-</v>
      </c>
      <c r="O13" s="30">
        <f t="shared" si="5"/>
        <v>18</v>
      </c>
      <c r="P13" s="31">
        <f t="shared" si="6"/>
        <v>1.8E-3</v>
      </c>
      <c r="Q13" s="22"/>
      <c r="R13" s="23">
        <v>5</v>
      </c>
      <c r="S13" s="23">
        <f t="shared" si="7"/>
        <v>5</v>
      </c>
      <c r="T13" s="30">
        <f t="shared" si="8"/>
        <v>23</v>
      </c>
      <c r="U13" s="31">
        <f t="shared" si="9"/>
        <v>2.3E-3</v>
      </c>
      <c r="V13" s="24"/>
      <c r="W13" s="23"/>
      <c r="X13" s="23" t="str">
        <f t="shared" si="10"/>
        <v>-</v>
      </c>
      <c r="Y13" s="30">
        <f t="shared" si="11"/>
        <v>23</v>
      </c>
      <c r="Z13" s="31">
        <f t="shared" si="12"/>
        <v>2.3E-3</v>
      </c>
      <c r="AA13" s="22">
        <v>1</v>
      </c>
      <c r="AB13" s="23">
        <v>6</v>
      </c>
      <c r="AC13" s="23">
        <f t="shared" si="13"/>
        <v>7</v>
      </c>
      <c r="AD13" s="30">
        <f t="shared" si="14"/>
        <v>30</v>
      </c>
      <c r="AE13" s="31">
        <f t="shared" si="15"/>
        <v>3.0000000000000001E-3</v>
      </c>
      <c r="AF13" s="24">
        <v>3</v>
      </c>
      <c r="AG13" s="23">
        <v>122</v>
      </c>
      <c r="AH13" s="23">
        <f t="shared" si="16"/>
        <v>125</v>
      </c>
      <c r="AI13" s="30">
        <f t="shared" si="17"/>
        <v>155</v>
      </c>
      <c r="AJ13" s="31">
        <f t="shared" si="18"/>
        <v>1.55E-2</v>
      </c>
      <c r="AK13" s="24">
        <v>1</v>
      </c>
      <c r="AL13" s="23">
        <v>64</v>
      </c>
      <c r="AM13" s="38">
        <f t="shared" si="52"/>
        <v>65</v>
      </c>
      <c r="AN13" s="45">
        <v>366</v>
      </c>
      <c r="AO13" s="22"/>
      <c r="AP13" s="23">
        <v>13</v>
      </c>
      <c r="AQ13" s="23">
        <f t="shared" si="19"/>
        <v>13</v>
      </c>
      <c r="AR13" s="38">
        <f t="shared" si="20"/>
        <v>78</v>
      </c>
      <c r="AS13" s="45">
        <f t="shared" si="21"/>
        <v>379</v>
      </c>
      <c r="AT13" s="22"/>
      <c r="AU13" s="23">
        <v>1</v>
      </c>
      <c r="AV13" s="23">
        <f t="shared" si="22"/>
        <v>1</v>
      </c>
      <c r="AW13" s="38">
        <f t="shared" si="23"/>
        <v>79</v>
      </c>
      <c r="AX13" s="45">
        <f t="shared" si="24"/>
        <v>380</v>
      </c>
      <c r="AY13" s="22">
        <v>2</v>
      </c>
      <c r="AZ13" s="23">
        <v>2</v>
      </c>
      <c r="BA13" s="23">
        <f t="shared" si="25"/>
        <v>4</v>
      </c>
      <c r="BB13" s="38">
        <f t="shared" si="26"/>
        <v>83</v>
      </c>
      <c r="BC13" s="45">
        <f t="shared" si="27"/>
        <v>384</v>
      </c>
      <c r="BD13" s="22"/>
      <c r="BE13" s="23"/>
      <c r="BF13" s="23" t="str">
        <f t="shared" si="28"/>
        <v>-</v>
      </c>
      <c r="BG13" s="38">
        <f t="shared" si="29"/>
        <v>83</v>
      </c>
      <c r="BH13" s="45">
        <f t="shared" si="30"/>
        <v>384</v>
      </c>
      <c r="BI13" s="22">
        <v>14</v>
      </c>
      <c r="BJ13" s="23">
        <v>217</v>
      </c>
      <c r="BK13" s="23">
        <f t="shared" si="31"/>
        <v>231</v>
      </c>
      <c r="BL13" s="38">
        <f t="shared" si="32"/>
        <v>314</v>
      </c>
      <c r="BM13" s="45">
        <f t="shared" si="33"/>
        <v>615</v>
      </c>
      <c r="BN13" s="22">
        <v>1</v>
      </c>
      <c r="BO13" s="23"/>
      <c r="BP13" s="23">
        <f t="shared" si="34"/>
        <v>1</v>
      </c>
      <c r="BQ13" s="38">
        <f t="shared" si="35"/>
        <v>315</v>
      </c>
      <c r="BR13" s="45">
        <f t="shared" si="36"/>
        <v>616</v>
      </c>
      <c r="BS13" s="22"/>
      <c r="BT13" s="23">
        <v>8</v>
      </c>
      <c r="BU13" s="23">
        <f t="shared" si="37"/>
        <v>8</v>
      </c>
      <c r="BV13" s="38">
        <f t="shared" si="38"/>
        <v>323</v>
      </c>
      <c r="BW13" s="45">
        <f t="shared" si="39"/>
        <v>624</v>
      </c>
      <c r="BX13" s="22">
        <v>1</v>
      </c>
      <c r="BY13" s="23">
        <v>19</v>
      </c>
      <c r="BZ13" s="23">
        <f t="shared" si="40"/>
        <v>20</v>
      </c>
      <c r="CA13" s="38">
        <f t="shared" si="41"/>
        <v>343</v>
      </c>
      <c r="CB13" s="45">
        <f t="shared" si="42"/>
        <v>644</v>
      </c>
      <c r="CC13" s="22">
        <v>1</v>
      </c>
      <c r="CD13" s="23">
        <v>20</v>
      </c>
      <c r="CE13" s="23">
        <f t="shared" si="43"/>
        <v>21</v>
      </c>
      <c r="CF13" s="38">
        <f t="shared" si="44"/>
        <v>364</v>
      </c>
      <c r="CG13" s="45">
        <f t="shared" si="45"/>
        <v>665</v>
      </c>
      <c r="CH13" s="22">
        <v>18</v>
      </c>
      <c r="CI13" s="23">
        <v>14</v>
      </c>
      <c r="CJ13" s="23">
        <f t="shared" si="46"/>
        <v>32</v>
      </c>
      <c r="CK13" s="38">
        <f t="shared" si="47"/>
        <v>396</v>
      </c>
      <c r="CL13" s="45">
        <f t="shared" si="48"/>
        <v>697</v>
      </c>
      <c r="CM13" s="22">
        <v>8</v>
      </c>
      <c r="CN13" s="23">
        <v>1</v>
      </c>
      <c r="CO13" s="23">
        <f t="shared" si="49"/>
        <v>9</v>
      </c>
      <c r="CP13" s="38">
        <f t="shared" si="50"/>
        <v>405</v>
      </c>
      <c r="CQ13" s="45">
        <f t="shared" si="51"/>
        <v>706</v>
      </c>
    </row>
    <row r="14" spans="2:95" ht="12.9" customHeight="1" x14ac:dyDescent="0.3">
      <c r="B14" s="21" t="s">
        <v>8</v>
      </c>
      <c r="C14" s="22"/>
      <c r="D14" s="23">
        <v>89</v>
      </c>
      <c r="E14" s="23">
        <v>89</v>
      </c>
      <c r="F14" s="31">
        <f t="shared" si="0"/>
        <v>8.8999999999999999E-3</v>
      </c>
      <c r="G14" s="22"/>
      <c r="H14" s="23">
        <v>24</v>
      </c>
      <c r="I14" s="23">
        <f t="shared" si="1"/>
        <v>24</v>
      </c>
      <c r="J14" s="30">
        <f t="shared" si="2"/>
        <v>113</v>
      </c>
      <c r="K14" s="31">
        <f t="shared" si="3"/>
        <v>1.1299999999999999E-2</v>
      </c>
      <c r="L14" s="24"/>
      <c r="M14" s="23">
        <v>2</v>
      </c>
      <c r="N14" s="23">
        <f t="shared" si="4"/>
        <v>2</v>
      </c>
      <c r="O14" s="30">
        <f t="shared" si="5"/>
        <v>115</v>
      </c>
      <c r="P14" s="31">
        <f t="shared" si="6"/>
        <v>1.15E-2</v>
      </c>
      <c r="Q14" s="22">
        <v>2</v>
      </c>
      <c r="R14" s="23">
        <v>2</v>
      </c>
      <c r="S14" s="23">
        <f t="shared" si="7"/>
        <v>4</v>
      </c>
      <c r="T14" s="30">
        <f t="shared" si="8"/>
        <v>119</v>
      </c>
      <c r="U14" s="31">
        <f t="shared" si="9"/>
        <v>1.1900000000000001E-2</v>
      </c>
      <c r="V14" s="24">
        <v>7</v>
      </c>
      <c r="W14" s="23">
        <v>37</v>
      </c>
      <c r="X14" s="23">
        <f t="shared" si="10"/>
        <v>44</v>
      </c>
      <c r="Y14" s="30">
        <f t="shared" si="11"/>
        <v>163</v>
      </c>
      <c r="Z14" s="31">
        <f t="shared" si="12"/>
        <v>1.6299999999999999E-2</v>
      </c>
      <c r="AA14" s="22">
        <v>23</v>
      </c>
      <c r="AB14" s="23">
        <v>13</v>
      </c>
      <c r="AC14" s="23">
        <f t="shared" si="13"/>
        <v>36</v>
      </c>
      <c r="AD14" s="30">
        <f t="shared" si="14"/>
        <v>199</v>
      </c>
      <c r="AE14" s="31">
        <f t="shared" si="15"/>
        <v>1.9900000000000001E-2</v>
      </c>
      <c r="AF14" s="24">
        <v>1</v>
      </c>
      <c r="AG14" s="23">
        <v>115</v>
      </c>
      <c r="AH14" s="23">
        <f t="shared" si="16"/>
        <v>116</v>
      </c>
      <c r="AI14" s="30">
        <f t="shared" si="17"/>
        <v>315</v>
      </c>
      <c r="AJ14" s="31">
        <f t="shared" si="18"/>
        <v>3.15E-2</v>
      </c>
      <c r="AK14" s="24"/>
      <c r="AL14" s="23">
        <v>132</v>
      </c>
      <c r="AM14" s="38">
        <f t="shared" si="52"/>
        <v>132</v>
      </c>
      <c r="AN14" s="45">
        <v>471</v>
      </c>
      <c r="AO14" s="22">
        <v>3</v>
      </c>
      <c r="AP14" s="23">
        <v>22</v>
      </c>
      <c r="AQ14" s="23">
        <f t="shared" si="19"/>
        <v>25</v>
      </c>
      <c r="AR14" s="38">
        <f t="shared" si="20"/>
        <v>157</v>
      </c>
      <c r="AS14" s="45">
        <f t="shared" si="21"/>
        <v>496</v>
      </c>
      <c r="AT14" s="22">
        <v>4</v>
      </c>
      <c r="AU14" s="23">
        <v>13</v>
      </c>
      <c r="AV14" s="23">
        <f t="shared" si="22"/>
        <v>17</v>
      </c>
      <c r="AW14" s="38">
        <f t="shared" si="23"/>
        <v>174</v>
      </c>
      <c r="AX14" s="45">
        <f t="shared" si="24"/>
        <v>513</v>
      </c>
      <c r="AY14" s="22">
        <v>2</v>
      </c>
      <c r="AZ14" s="23">
        <v>12</v>
      </c>
      <c r="BA14" s="23">
        <f t="shared" si="25"/>
        <v>14</v>
      </c>
      <c r="BB14" s="38">
        <f t="shared" si="26"/>
        <v>188</v>
      </c>
      <c r="BC14" s="45">
        <f t="shared" si="27"/>
        <v>527</v>
      </c>
      <c r="BD14" s="22">
        <v>4</v>
      </c>
      <c r="BE14" s="23">
        <v>48</v>
      </c>
      <c r="BF14" s="23">
        <f t="shared" si="28"/>
        <v>52</v>
      </c>
      <c r="BG14" s="38">
        <f t="shared" si="29"/>
        <v>240</v>
      </c>
      <c r="BH14" s="45">
        <f t="shared" si="30"/>
        <v>579</v>
      </c>
      <c r="BI14" s="22"/>
      <c r="BJ14" s="23">
        <v>54</v>
      </c>
      <c r="BK14" s="23">
        <f t="shared" si="31"/>
        <v>54</v>
      </c>
      <c r="BL14" s="38">
        <f t="shared" si="32"/>
        <v>294</v>
      </c>
      <c r="BM14" s="45">
        <f t="shared" si="33"/>
        <v>633</v>
      </c>
      <c r="BN14" s="22">
        <v>1</v>
      </c>
      <c r="BO14" s="23">
        <v>43</v>
      </c>
      <c r="BP14" s="23">
        <f t="shared" si="34"/>
        <v>44</v>
      </c>
      <c r="BQ14" s="38">
        <f t="shared" si="35"/>
        <v>338</v>
      </c>
      <c r="BR14" s="45">
        <f t="shared" si="36"/>
        <v>677</v>
      </c>
      <c r="BS14" s="22">
        <v>6</v>
      </c>
      <c r="BT14" s="23">
        <v>11</v>
      </c>
      <c r="BU14" s="23">
        <f t="shared" si="37"/>
        <v>17</v>
      </c>
      <c r="BV14" s="38">
        <f t="shared" si="38"/>
        <v>355</v>
      </c>
      <c r="BW14" s="45">
        <f t="shared" si="39"/>
        <v>694</v>
      </c>
      <c r="BX14" s="22">
        <v>1</v>
      </c>
      <c r="BY14" s="23">
        <v>11</v>
      </c>
      <c r="BZ14" s="23">
        <f t="shared" si="40"/>
        <v>12</v>
      </c>
      <c r="CA14" s="38">
        <f t="shared" si="41"/>
        <v>367</v>
      </c>
      <c r="CB14" s="45">
        <f t="shared" si="42"/>
        <v>706</v>
      </c>
      <c r="CC14" s="22">
        <v>1</v>
      </c>
      <c r="CD14" s="23">
        <v>33</v>
      </c>
      <c r="CE14" s="23">
        <f t="shared" si="43"/>
        <v>34</v>
      </c>
      <c r="CF14" s="38">
        <f t="shared" si="44"/>
        <v>401</v>
      </c>
      <c r="CG14" s="45">
        <f t="shared" si="45"/>
        <v>740</v>
      </c>
      <c r="CH14" s="22">
        <v>6</v>
      </c>
      <c r="CI14" s="23">
        <v>40</v>
      </c>
      <c r="CJ14" s="23">
        <f t="shared" si="46"/>
        <v>46</v>
      </c>
      <c r="CK14" s="38">
        <f t="shared" si="47"/>
        <v>447</v>
      </c>
      <c r="CL14" s="45">
        <f t="shared" si="48"/>
        <v>786</v>
      </c>
      <c r="CM14" s="22">
        <v>10</v>
      </c>
      <c r="CN14" s="23">
        <v>20</v>
      </c>
      <c r="CO14" s="23">
        <f t="shared" si="49"/>
        <v>30</v>
      </c>
      <c r="CP14" s="38">
        <f t="shared" si="50"/>
        <v>477</v>
      </c>
      <c r="CQ14" s="45">
        <f t="shared" si="51"/>
        <v>816</v>
      </c>
    </row>
    <row r="15" spans="2:95" ht="12.9" customHeight="1" x14ac:dyDescent="0.3">
      <c r="B15" s="21" t="s">
        <v>9</v>
      </c>
      <c r="C15" s="22"/>
      <c r="D15" s="23"/>
      <c r="E15" s="23"/>
      <c r="F15" s="31">
        <f t="shared" si="0"/>
        <v>0</v>
      </c>
      <c r="G15" s="22"/>
      <c r="H15" s="23"/>
      <c r="I15" s="23" t="str">
        <f t="shared" si="1"/>
        <v>-</v>
      </c>
      <c r="J15" s="30">
        <f t="shared" si="2"/>
        <v>0</v>
      </c>
      <c r="K15" s="31">
        <f t="shared" si="3"/>
        <v>0</v>
      </c>
      <c r="L15" s="24"/>
      <c r="M15" s="23"/>
      <c r="N15" s="23" t="str">
        <f t="shared" si="4"/>
        <v>-</v>
      </c>
      <c r="O15" s="30">
        <f t="shared" si="5"/>
        <v>0</v>
      </c>
      <c r="P15" s="31">
        <f t="shared" si="6"/>
        <v>0</v>
      </c>
      <c r="Q15" s="22"/>
      <c r="R15" s="23">
        <v>18</v>
      </c>
      <c r="S15" s="23">
        <f t="shared" si="7"/>
        <v>18</v>
      </c>
      <c r="T15" s="30">
        <f t="shared" si="8"/>
        <v>18</v>
      </c>
      <c r="U15" s="31">
        <f t="shared" si="9"/>
        <v>1.8E-3</v>
      </c>
      <c r="V15" s="24"/>
      <c r="W15" s="23"/>
      <c r="X15" s="23" t="str">
        <f t="shared" si="10"/>
        <v>-</v>
      </c>
      <c r="Y15" s="30">
        <f t="shared" si="11"/>
        <v>18</v>
      </c>
      <c r="Z15" s="31">
        <f t="shared" si="12"/>
        <v>1.8E-3</v>
      </c>
      <c r="AA15" s="22"/>
      <c r="AB15" s="23">
        <v>1</v>
      </c>
      <c r="AC15" s="23">
        <f t="shared" si="13"/>
        <v>1</v>
      </c>
      <c r="AD15" s="30">
        <f t="shared" si="14"/>
        <v>19</v>
      </c>
      <c r="AE15" s="31">
        <f t="shared" si="15"/>
        <v>1.9E-3</v>
      </c>
      <c r="AF15" s="24"/>
      <c r="AG15" s="23">
        <v>16</v>
      </c>
      <c r="AH15" s="23">
        <f t="shared" si="16"/>
        <v>16</v>
      </c>
      <c r="AI15" s="30">
        <f t="shared" si="17"/>
        <v>35</v>
      </c>
      <c r="AJ15" s="31">
        <f t="shared" si="18"/>
        <v>3.5000000000000001E-3</v>
      </c>
      <c r="AK15" s="24"/>
      <c r="AL15" s="23"/>
      <c r="AM15" s="38"/>
      <c r="AN15" s="45">
        <v>65</v>
      </c>
      <c r="AO15" s="22"/>
      <c r="AP15" s="23"/>
      <c r="AQ15" s="23" t="str">
        <f t="shared" si="19"/>
        <v>-</v>
      </c>
      <c r="AR15" s="38">
        <f t="shared" si="20"/>
        <v>0</v>
      </c>
      <c r="AS15" s="45">
        <f t="shared" si="21"/>
        <v>65</v>
      </c>
      <c r="AT15" s="22"/>
      <c r="AU15" s="23"/>
      <c r="AV15" s="23" t="str">
        <f t="shared" si="22"/>
        <v>-</v>
      </c>
      <c r="AW15" s="38">
        <f t="shared" si="23"/>
        <v>0</v>
      </c>
      <c r="AX15" s="45">
        <f t="shared" si="24"/>
        <v>65</v>
      </c>
      <c r="AY15" s="22"/>
      <c r="AZ15" s="23"/>
      <c r="BA15" s="23" t="str">
        <f t="shared" si="25"/>
        <v>-</v>
      </c>
      <c r="BB15" s="38">
        <f t="shared" si="26"/>
        <v>0</v>
      </c>
      <c r="BC15" s="45">
        <f t="shared" si="27"/>
        <v>65</v>
      </c>
      <c r="BD15" s="22"/>
      <c r="BE15" s="23"/>
      <c r="BF15" s="23" t="str">
        <f t="shared" si="28"/>
        <v>-</v>
      </c>
      <c r="BG15" s="38">
        <f t="shared" si="29"/>
        <v>0</v>
      </c>
      <c r="BH15" s="45">
        <f t="shared" si="30"/>
        <v>65</v>
      </c>
      <c r="BI15" s="22">
        <v>8</v>
      </c>
      <c r="BJ15" s="23"/>
      <c r="BK15" s="23">
        <f t="shared" si="31"/>
        <v>8</v>
      </c>
      <c r="BL15" s="38">
        <f t="shared" si="32"/>
        <v>8</v>
      </c>
      <c r="BM15" s="45">
        <f t="shared" si="33"/>
        <v>73</v>
      </c>
      <c r="BN15" s="22"/>
      <c r="BO15" s="23"/>
      <c r="BP15" s="23" t="str">
        <f t="shared" si="34"/>
        <v>-</v>
      </c>
      <c r="BQ15" s="38">
        <f t="shared" si="35"/>
        <v>8</v>
      </c>
      <c r="BR15" s="45">
        <f t="shared" si="36"/>
        <v>73</v>
      </c>
      <c r="BS15" s="22"/>
      <c r="BT15" s="23"/>
      <c r="BU15" s="23" t="str">
        <f t="shared" si="37"/>
        <v>-</v>
      </c>
      <c r="BV15" s="38">
        <f t="shared" si="38"/>
        <v>8</v>
      </c>
      <c r="BW15" s="45">
        <f t="shared" si="39"/>
        <v>73</v>
      </c>
      <c r="BX15" s="22">
        <v>15</v>
      </c>
      <c r="BY15" s="23"/>
      <c r="BZ15" s="23">
        <f t="shared" si="40"/>
        <v>15</v>
      </c>
      <c r="CA15" s="38">
        <f t="shared" si="41"/>
        <v>23</v>
      </c>
      <c r="CB15" s="45">
        <f t="shared" si="42"/>
        <v>88</v>
      </c>
      <c r="CC15" s="22"/>
      <c r="CD15" s="23"/>
      <c r="CE15" s="23" t="str">
        <f t="shared" si="43"/>
        <v>-</v>
      </c>
      <c r="CF15" s="38">
        <f t="shared" si="44"/>
        <v>23</v>
      </c>
      <c r="CG15" s="45">
        <f t="shared" si="45"/>
        <v>88</v>
      </c>
      <c r="CH15" s="22">
        <v>10</v>
      </c>
      <c r="CI15" s="23"/>
      <c r="CJ15" s="23">
        <f t="shared" si="46"/>
        <v>10</v>
      </c>
      <c r="CK15" s="38">
        <f t="shared" si="47"/>
        <v>33</v>
      </c>
      <c r="CL15" s="45">
        <f t="shared" si="48"/>
        <v>98</v>
      </c>
      <c r="CM15" s="22">
        <v>1</v>
      </c>
      <c r="CN15" s="23"/>
      <c r="CO15" s="23">
        <f t="shared" si="49"/>
        <v>1</v>
      </c>
      <c r="CP15" s="38">
        <f t="shared" si="50"/>
        <v>34</v>
      </c>
      <c r="CQ15" s="45">
        <f t="shared" si="51"/>
        <v>99</v>
      </c>
    </row>
    <row r="16" spans="2:95" ht="12.9" customHeight="1" x14ac:dyDescent="0.3">
      <c r="B16" s="21" t="s">
        <v>10</v>
      </c>
      <c r="C16" s="22"/>
      <c r="D16" s="23">
        <v>6</v>
      </c>
      <c r="E16" s="23">
        <v>6</v>
      </c>
      <c r="F16" s="31">
        <f t="shared" si="0"/>
        <v>5.9999999999999995E-4</v>
      </c>
      <c r="G16" s="22"/>
      <c r="H16" s="23">
        <v>33</v>
      </c>
      <c r="I16" s="23">
        <f t="shared" si="1"/>
        <v>33</v>
      </c>
      <c r="J16" s="30">
        <f t="shared" si="2"/>
        <v>39</v>
      </c>
      <c r="K16" s="31">
        <f t="shared" si="3"/>
        <v>3.8999999999999998E-3</v>
      </c>
      <c r="L16" s="24"/>
      <c r="M16" s="23"/>
      <c r="N16" s="23" t="str">
        <f t="shared" si="4"/>
        <v>-</v>
      </c>
      <c r="O16" s="30">
        <f t="shared" si="5"/>
        <v>39</v>
      </c>
      <c r="P16" s="31">
        <f t="shared" si="6"/>
        <v>3.8999999999999998E-3</v>
      </c>
      <c r="Q16" s="22"/>
      <c r="R16" s="23"/>
      <c r="S16" s="23" t="str">
        <f t="shared" si="7"/>
        <v>-</v>
      </c>
      <c r="T16" s="30">
        <f t="shared" si="8"/>
        <v>39</v>
      </c>
      <c r="U16" s="31">
        <f t="shared" si="9"/>
        <v>3.8999999999999998E-3</v>
      </c>
      <c r="V16" s="24"/>
      <c r="W16" s="23">
        <v>63</v>
      </c>
      <c r="X16" s="23">
        <f t="shared" si="10"/>
        <v>63</v>
      </c>
      <c r="Y16" s="30">
        <f t="shared" si="11"/>
        <v>102</v>
      </c>
      <c r="Z16" s="31">
        <f t="shared" si="12"/>
        <v>1.0200000000000001E-2</v>
      </c>
      <c r="AA16" s="22">
        <v>9</v>
      </c>
      <c r="AB16" s="23">
        <v>4</v>
      </c>
      <c r="AC16" s="23">
        <f t="shared" si="13"/>
        <v>13</v>
      </c>
      <c r="AD16" s="30">
        <f t="shared" si="14"/>
        <v>115</v>
      </c>
      <c r="AE16" s="31">
        <f t="shared" si="15"/>
        <v>1.15E-2</v>
      </c>
      <c r="AF16" s="24">
        <v>4</v>
      </c>
      <c r="AG16" s="23">
        <v>21</v>
      </c>
      <c r="AH16" s="23">
        <f t="shared" si="16"/>
        <v>25</v>
      </c>
      <c r="AI16" s="30">
        <f t="shared" si="17"/>
        <v>140</v>
      </c>
      <c r="AJ16" s="31">
        <f t="shared" si="18"/>
        <v>1.4E-2</v>
      </c>
      <c r="AK16" s="24">
        <v>4</v>
      </c>
      <c r="AL16" s="23">
        <v>31</v>
      </c>
      <c r="AM16" s="38">
        <f t="shared" si="52"/>
        <v>35</v>
      </c>
      <c r="AN16" s="45">
        <v>181</v>
      </c>
      <c r="AO16" s="22">
        <v>9</v>
      </c>
      <c r="AP16" s="23">
        <v>1</v>
      </c>
      <c r="AQ16" s="23">
        <f t="shared" si="19"/>
        <v>10</v>
      </c>
      <c r="AR16" s="38">
        <f t="shared" si="20"/>
        <v>45</v>
      </c>
      <c r="AS16" s="45">
        <f t="shared" si="21"/>
        <v>191</v>
      </c>
      <c r="AT16" s="22"/>
      <c r="AU16" s="23">
        <v>43</v>
      </c>
      <c r="AV16" s="23">
        <f t="shared" si="22"/>
        <v>43</v>
      </c>
      <c r="AW16" s="38">
        <f t="shared" si="23"/>
        <v>88</v>
      </c>
      <c r="AX16" s="45">
        <f t="shared" si="24"/>
        <v>234</v>
      </c>
      <c r="AY16" s="22"/>
      <c r="AZ16" s="23">
        <v>162</v>
      </c>
      <c r="BA16" s="23">
        <f t="shared" si="25"/>
        <v>162</v>
      </c>
      <c r="BB16" s="38">
        <f t="shared" si="26"/>
        <v>250</v>
      </c>
      <c r="BC16" s="45">
        <f t="shared" si="27"/>
        <v>396</v>
      </c>
      <c r="BD16" s="22"/>
      <c r="BE16" s="23">
        <v>19</v>
      </c>
      <c r="BF16" s="23">
        <f t="shared" si="28"/>
        <v>19</v>
      </c>
      <c r="BG16" s="38">
        <f t="shared" si="29"/>
        <v>269</v>
      </c>
      <c r="BH16" s="45">
        <f t="shared" si="30"/>
        <v>415</v>
      </c>
      <c r="BI16" s="22">
        <v>3</v>
      </c>
      <c r="BJ16" s="23">
        <v>3</v>
      </c>
      <c r="BK16" s="23">
        <f t="shared" si="31"/>
        <v>6</v>
      </c>
      <c r="BL16" s="38">
        <f t="shared" si="32"/>
        <v>275</v>
      </c>
      <c r="BM16" s="45">
        <f t="shared" si="33"/>
        <v>421</v>
      </c>
      <c r="BN16" s="22"/>
      <c r="BO16" s="23">
        <v>3</v>
      </c>
      <c r="BP16" s="23">
        <f t="shared" si="34"/>
        <v>3</v>
      </c>
      <c r="BQ16" s="38">
        <f t="shared" si="35"/>
        <v>278</v>
      </c>
      <c r="BR16" s="45">
        <f t="shared" si="36"/>
        <v>424</v>
      </c>
      <c r="BS16" s="22"/>
      <c r="BT16" s="23"/>
      <c r="BU16" s="23" t="str">
        <f t="shared" si="37"/>
        <v>-</v>
      </c>
      <c r="BV16" s="38">
        <f t="shared" si="38"/>
        <v>278</v>
      </c>
      <c r="BW16" s="45">
        <f t="shared" si="39"/>
        <v>424</v>
      </c>
      <c r="BX16" s="22">
        <v>13</v>
      </c>
      <c r="BY16" s="23">
        <v>8</v>
      </c>
      <c r="BZ16" s="23">
        <f t="shared" si="40"/>
        <v>21</v>
      </c>
      <c r="CA16" s="38">
        <f t="shared" si="41"/>
        <v>299</v>
      </c>
      <c r="CB16" s="45">
        <f t="shared" si="42"/>
        <v>445</v>
      </c>
      <c r="CC16" s="22"/>
      <c r="CD16" s="23">
        <v>1</v>
      </c>
      <c r="CE16" s="23">
        <f t="shared" si="43"/>
        <v>1</v>
      </c>
      <c r="CF16" s="38">
        <f t="shared" si="44"/>
        <v>300</v>
      </c>
      <c r="CG16" s="45">
        <f t="shared" si="45"/>
        <v>446</v>
      </c>
      <c r="CH16" s="22">
        <v>2</v>
      </c>
      <c r="CI16" s="23">
        <v>59</v>
      </c>
      <c r="CJ16" s="23">
        <f t="shared" si="46"/>
        <v>61</v>
      </c>
      <c r="CK16" s="38">
        <f t="shared" si="47"/>
        <v>361</v>
      </c>
      <c r="CL16" s="45">
        <f t="shared" si="48"/>
        <v>507</v>
      </c>
      <c r="CM16" s="22">
        <v>8</v>
      </c>
      <c r="CN16" s="23">
        <v>1</v>
      </c>
      <c r="CO16" s="23">
        <f t="shared" si="49"/>
        <v>9</v>
      </c>
      <c r="CP16" s="38">
        <f t="shared" si="50"/>
        <v>370</v>
      </c>
      <c r="CQ16" s="45">
        <f t="shared" si="51"/>
        <v>516</v>
      </c>
    </row>
    <row r="17" spans="2:95" ht="12.9" customHeight="1" x14ac:dyDescent="0.3">
      <c r="B17" s="21" t="s">
        <v>11</v>
      </c>
      <c r="C17" s="22"/>
      <c r="D17" s="23">
        <v>52</v>
      </c>
      <c r="E17" s="23">
        <v>52</v>
      </c>
      <c r="F17" s="31">
        <f t="shared" si="0"/>
        <v>5.1999999999999998E-3</v>
      </c>
      <c r="G17" s="22"/>
      <c r="H17" s="23">
        <v>86</v>
      </c>
      <c r="I17" s="23">
        <f t="shared" si="1"/>
        <v>86</v>
      </c>
      <c r="J17" s="30">
        <f t="shared" si="2"/>
        <v>138</v>
      </c>
      <c r="K17" s="31">
        <f t="shared" si="3"/>
        <v>1.38E-2</v>
      </c>
      <c r="L17" s="24"/>
      <c r="M17" s="23"/>
      <c r="N17" s="23" t="str">
        <f t="shared" si="4"/>
        <v>-</v>
      </c>
      <c r="O17" s="30">
        <f t="shared" si="5"/>
        <v>138</v>
      </c>
      <c r="P17" s="31">
        <f t="shared" si="6"/>
        <v>1.38E-2</v>
      </c>
      <c r="Q17" s="22"/>
      <c r="R17" s="23"/>
      <c r="S17" s="23" t="str">
        <f t="shared" si="7"/>
        <v>-</v>
      </c>
      <c r="T17" s="30">
        <f t="shared" si="8"/>
        <v>138</v>
      </c>
      <c r="U17" s="31">
        <f t="shared" si="9"/>
        <v>1.38E-2</v>
      </c>
      <c r="V17" s="24"/>
      <c r="W17" s="23">
        <v>133</v>
      </c>
      <c r="X17" s="23">
        <f t="shared" si="10"/>
        <v>133</v>
      </c>
      <c r="Y17" s="30">
        <f t="shared" si="11"/>
        <v>271</v>
      </c>
      <c r="Z17" s="31">
        <f t="shared" si="12"/>
        <v>2.7099999999999999E-2</v>
      </c>
      <c r="AA17" s="22"/>
      <c r="AB17" s="23">
        <v>6</v>
      </c>
      <c r="AC17" s="23">
        <f t="shared" si="13"/>
        <v>6</v>
      </c>
      <c r="AD17" s="30">
        <f t="shared" si="14"/>
        <v>277</v>
      </c>
      <c r="AE17" s="31">
        <f t="shared" si="15"/>
        <v>2.7699999999999999E-2</v>
      </c>
      <c r="AF17" s="24"/>
      <c r="AG17" s="23">
        <v>109</v>
      </c>
      <c r="AH17" s="23">
        <f t="shared" si="16"/>
        <v>109</v>
      </c>
      <c r="AI17" s="30">
        <f t="shared" si="17"/>
        <v>386</v>
      </c>
      <c r="AJ17" s="31">
        <f t="shared" si="18"/>
        <v>3.8600000000000002E-2</v>
      </c>
      <c r="AK17" s="24"/>
      <c r="AL17" s="23">
        <v>287</v>
      </c>
      <c r="AM17" s="38">
        <f t="shared" si="52"/>
        <v>287</v>
      </c>
      <c r="AN17" s="45">
        <v>764</v>
      </c>
      <c r="AO17" s="22"/>
      <c r="AP17" s="23">
        <v>115</v>
      </c>
      <c r="AQ17" s="23">
        <f t="shared" si="19"/>
        <v>115</v>
      </c>
      <c r="AR17" s="38">
        <f t="shared" si="20"/>
        <v>402</v>
      </c>
      <c r="AS17" s="45">
        <f t="shared" si="21"/>
        <v>879</v>
      </c>
      <c r="AT17" s="22"/>
      <c r="AU17" s="23">
        <v>32</v>
      </c>
      <c r="AV17" s="23">
        <f t="shared" si="22"/>
        <v>32</v>
      </c>
      <c r="AW17" s="38">
        <f t="shared" si="23"/>
        <v>434</v>
      </c>
      <c r="AX17" s="45">
        <f t="shared" si="24"/>
        <v>911</v>
      </c>
      <c r="AY17" s="22"/>
      <c r="AZ17" s="23">
        <v>80</v>
      </c>
      <c r="BA17" s="23">
        <f t="shared" si="25"/>
        <v>80</v>
      </c>
      <c r="BB17" s="38">
        <f t="shared" si="26"/>
        <v>514</v>
      </c>
      <c r="BC17" s="45">
        <f t="shared" si="27"/>
        <v>991</v>
      </c>
      <c r="BD17" s="22"/>
      <c r="BE17" s="23">
        <v>114</v>
      </c>
      <c r="BF17" s="23">
        <f t="shared" si="28"/>
        <v>114</v>
      </c>
      <c r="BG17" s="38">
        <f t="shared" si="29"/>
        <v>628</v>
      </c>
      <c r="BH17" s="45">
        <f t="shared" si="30"/>
        <v>1105</v>
      </c>
      <c r="BI17" s="22"/>
      <c r="BJ17" s="23">
        <v>61</v>
      </c>
      <c r="BK17" s="23">
        <f t="shared" si="31"/>
        <v>61</v>
      </c>
      <c r="BL17" s="38">
        <f t="shared" si="32"/>
        <v>689</v>
      </c>
      <c r="BM17" s="45">
        <f t="shared" si="33"/>
        <v>1166</v>
      </c>
      <c r="BN17" s="22">
        <v>2</v>
      </c>
      <c r="BO17" s="23">
        <v>1</v>
      </c>
      <c r="BP17" s="23">
        <f t="shared" si="34"/>
        <v>3</v>
      </c>
      <c r="BQ17" s="38">
        <f t="shared" si="35"/>
        <v>692</v>
      </c>
      <c r="BR17" s="45">
        <f t="shared" si="36"/>
        <v>1169</v>
      </c>
      <c r="BS17" s="22">
        <v>2</v>
      </c>
      <c r="BT17" s="23">
        <v>6</v>
      </c>
      <c r="BU17" s="23">
        <f t="shared" si="37"/>
        <v>8</v>
      </c>
      <c r="BV17" s="38">
        <f t="shared" si="38"/>
        <v>700</v>
      </c>
      <c r="BW17" s="45">
        <f t="shared" si="39"/>
        <v>1177</v>
      </c>
      <c r="BX17" s="22">
        <v>3</v>
      </c>
      <c r="BY17" s="23">
        <v>17</v>
      </c>
      <c r="BZ17" s="23">
        <f t="shared" si="40"/>
        <v>20</v>
      </c>
      <c r="CA17" s="38">
        <f t="shared" si="41"/>
        <v>720</v>
      </c>
      <c r="CB17" s="45">
        <f t="shared" si="42"/>
        <v>1197</v>
      </c>
      <c r="CC17" s="22">
        <v>2</v>
      </c>
      <c r="CD17" s="23">
        <v>1</v>
      </c>
      <c r="CE17" s="23">
        <f t="shared" si="43"/>
        <v>3</v>
      </c>
      <c r="CF17" s="38">
        <f t="shared" si="44"/>
        <v>723</v>
      </c>
      <c r="CG17" s="45">
        <f t="shared" si="45"/>
        <v>1200</v>
      </c>
      <c r="CH17" s="22">
        <v>5</v>
      </c>
      <c r="CI17" s="23">
        <v>86</v>
      </c>
      <c r="CJ17" s="23">
        <f t="shared" si="46"/>
        <v>91</v>
      </c>
      <c r="CK17" s="38">
        <f t="shared" si="47"/>
        <v>814</v>
      </c>
      <c r="CL17" s="45">
        <f t="shared" si="48"/>
        <v>1291</v>
      </c>
      <c r="CM17" s="22">
        <v>1</v>
      </c>
      <c r="CN17" s="23">
        <v>5</v>
      </c>
      <c r="CO17" s="23">
        <f t="shared" si="49"/>
        <v>6</v>
      </c>
      <c r="CP17" s="38">
        <f t="shared" si="50"/>
        <v>820</v>
      </c>
      <c r="CQ17" s="45">
        <f t="shared" si="51"/>
        <v>1297</v>
      </c>
    </row>
    <row r="18" spans="2:95" ht="12.9" customHeight="1" x14ac:dyDescent="0.3">
      <c r="B18" s="21" t="s">
        <v>12</v>
      </c>
      <c r="C18" s="22"/>
      <c r="D18" s="23">
        <v>38</v>
      </c>
      <c r="E18" s="23">
        <v>38</v>
      </c>
      <c r="F18" s="31">
        <f t="shared" si="0"/>
        <v>3.8E-3</v>
      </c>
      <c r="G18" s="22"/>
      <c r="H18" s="23">
        <v>25</v>
      </c>
      <c r="I18" s="23">
        <f t="shared" si="1"/>
        <v>25</v>
      </c>
      <c r="J18" s="30">
        <f t="shared" si="2"/>
        <v>63</v>
      </c>
      <c r="K18" s="31">
        <f t="shared" si="3"/>
        <v>6.3E-3</v>
      </c>
      <c r="L18" s="24"/>
      <c r="M18" s="23"/>
      <c r="N18" s="23" t="str">
        <f t="shared" si="4"/>
        <v>-</v>
      </c>
      <c r="O18" s="30">
        <f t="shared" si="5"/>
        <v>63</v>
      </c>
      <c r="P18" s="31">
        <f t="shared" si="6"/>
        <v>6.3E-3</v>
      </c>
      <c r="Q18" s="22">
        <v>2</v>
      </c>
      <c r="R18" s="23">
        <v>27</v>
      </c>
      <c r="S18" s="23">
        <f t="shared" si="7"/>
        <v>29</v>
      </c>
      <c r="T18" s="30">
        <f t="shared" si="8"/>
        <v>92</v>
      </c>
      <c r="U18" s="31">
        <f t="shared" si="9"/>
        <v>9.1999999999999998E-3</v>
      </c>
      <c r="V18" s="24">
        <v>1</v>
      </c>
      <c r="W18" s="23"/>
      <c r="X18" s="23">
        <f t="shared" si="10"/>
        <v>1</v>
      </c>
      <c r="Y18" s="30">
        <f t="shared" si="11"/>
        <v>93</v>
      </c>
      <c r="Z18" s="31">
        <f t="shared" si="12"/>
        <v>9.2999999999999992E-3</v>
      </c>
      <c r="AA18" s="22">
        <v>3</v>
      </c>
      <c r="AB18" s="23">
        <v>9</v>
      </c>
      <c r="AC18" s="23">
        <f t="shared" si="13"/>
        <v>12</v>
      </c>
      <c r="AD18" s="30">
        <f t="shared" si="14"/>
        <v>105</v>
      </c>
      <c r="AE18" s="31">
        <f t="shared" si="15"/>
        <v>1.0500000000000001E-2</v>
      </c>
      <c r="AF18" s="24">
        <v>1</v>
      </c>
      <c r="AG18" s="23">
        <v>11</v>
      </c>
      <c r="AH18" s="23">
        <f t="shared" si="16"/>
        <v>12</v>
      </c>
      <c r="AI18" s="30">
        <f t="shared" si="17"/>
        <v>117</v>
      </c>
      <c r="AJ18" s="31">
        <f t="shared" si="18"/>
        <v>1.17E-2</v>
      </c>
      <c r="AK18" s="24"/>
      <c r="AL18" s="23">
        <v>9</v>
      </c>
      <c r="AM18" s="38">
        <f t="shared" si="52"/>
        <v>9</v>
      </c>
      <c r="AN18" s="45">
        <v>132</v>
      </c>
      <c r="AO18" s="22"/>
      <c r="AP18" s="23">
        <v>4</v>
      </c>
      <c r="AQ18" s="23">
        <f t="shared" si="19"/>
        <v>4</v>
      </c>
      <c r="AR18" s="38">
        <f t="shared" si="20"/>
        <v>13</v>
      </c>
      <c r="AS18" s="45">
        <f t="shared" si="21"/>
        <v>136</v>
      </c>
      <c r="AT18" s="22">
        <v>1</v>
      </c>
      <c r="AU18" s="23"/>
      <c r="AV18" s="23">
        <f t="shared" si="22"/>
        <v>1</v>
      </c>
      <c r="AW18" s="38">
        <f t="shared" si="23"/>
        <v>14</v>
      </c>
      <c r="AX18" s="45">
        <f t="shared" si="24"/>
        <v>137</v>
      </c>
      <c r="AY18" s="22">
        <v>1</v>
      </c>
      <c r="AZ18" s="23"/>
      <c r="BA18" s="23">
        <f t="shared" si="25"/>
        <v>1</v>
      </c>
      <c r="BB18" s="38">
        <f t="shared" si="26"/>
        <v>15</v>
      </c>
      <c r="BC18" s="45">
        <f t="shared" si="27"/>
        <v>138</v>
      </c>
      <c r="BD18" s="22">
        <v>2</v>
      </c>
      <c r="BE18" s="23"/>
      <c r="BF18" s="23">
        <f t="shared" si="28"/>
        <v>2</v>
      </c>
      <c r="BG18" s="38">
        <f t="shared" si="29"/>
        <v>17</v>
      </c>
      <c r="BH18" s="45">
        <f t="shared" si="30"/>
        <v>140</v>
      </c>
      <c r="BI18" s="22">
        <v>2</v>
      </c>
      <c r="BJ18" s="23"/>
      <c r="BK18" s="23">
        <f t="shared" si="31"/>
        <v>2</v>
      </c>
      <c r="BL18" s="38">
        <f t="shared" si="32"/>
        <v>19</v>
      </c>
      <c r="BM18" s="45">
        <f t="shared" si="33"/>
        <v>142</v>
      </c>
      <c r="BN18" s="22"/>
      <c r="BO18" s="23">
        <v>2</v>
      </c>
      <c r="BP18" s="23">
        <f t="shared" si="34"/>
        <v>2</v>
      </c>
      <c r="BQ18" s="38">
        <f t="shared" si="35"/>
        <v>21</v>
      </c>
      <c r="BR18" s="45">
        <f t="shared" si="36"/>
        <v>144</v>
      </c>
      <c r="BS18" s="22">
        <v>3</v>
      </c>
      <c r="BT18" s="23">
        <v>2</v>
      </c>
      <c r="BU18" s="23">
        <f t="shared" si="37"/>
        <v>5</v>
      </c>
      <c r="BV18" s="38">
        <f t="shared" si="38"/>
        <v>26</v>
      </c>
      <c r="BW18" s="45">
        <f t="shared" si="39"/>
        <v>149</v>
      </c>
      <c r="BX18" s="22">
        <v>4</v>
      </c>
      <c r="BY18" s="23"/>
      <c r="BZ18" s="23">
        <f t="shared" si="40"/>
        <v>4</v>
      </c>
      <c r="CA18" s="38">
        <f t="shared" si="41"/>
        <v>30</v>
      </c>
      <c r="CB18" s="45">
        <f t="shared" si="42"/>
        <v>153</v>
      </c>
      <c r="CC18" s="22"/>
      <c r="CD18" s="23"/>
      <c r="CE18" s="23" t="str">
        <f t="shared" si="43"/>
        <v>-</v>
      </c>
      <c r="CF18" s="38">
        <f t="shared" si="44"/>
        <v>30</v>
      </c>
      <c r="CG18" s="45">
        <f t="shared" si="45"/>
        <v>153</v>
      </c>
      <c r="CH18" s="22">
        <v>2</v>
      </c>
      <c r="CI18" s="23"/>
      <c r="CJ18" s="23">
        <f t="shared" si="46"/>
        <v>2</v>
      </c>
      <c r="CK18" s="38">
        <f t="shared" si="47"/>
        <v>32</v>
      </c>
      <c r="CL18" s="45">
        <f t="shared" si="48"/>
        <v>155</v>
      </c>
      <c r="CM18" s="22">
        <v>2</v>
      </c>
      <c r="CN18" s="23"/>
      <c r="CO18" s="23">
        <f t="shared" si="49"/>
        <v>2</v>
      </c>
      <c r="CP18" s="38">
        <f t="shared" si="50"/>
        <v>34</v>
      </c>
      <c r="CQ18" s="45">
        <f t="shared" si="51"/>
        <v>157</v>
      </c>
    </row>
    <row r="19" spans="2:95" ht="12.9" customHeight="1" x14ac:dyDescent="0.3">
      <c r="B19" s="21" t="s">
        <v>13</v>
      </c>
      <c r="C19" s="22">
        <v>6</v>
      </c>
      <c r="D19" s="23"/>
      <c r="E19" s="23">
        <v>6</v>
      </c>
      <c r="F19" s="31">
        <f t="shared" si="0"/>
        <v>5.9999999999999995E-4</v>
      </c>
      <c r="G19" s="22">
        <v>2</v>
      </c>
      <c r="H19" s="23">
        <v>6</v>
      </c>
      <c r="I19" s="23">
        <f t="shared" si="1"/>
        <v>8</v>
      </c>
      <c r="J19" s="30">
        <f t="shared" si="2"/>
        <v>14</v>
      </c>
      <c r="K19" s="31">
        <f t="shared" si="3"/>
        <v>1.4E-3</v>
      </c>
      <c r="L19" s="24"/>
      <c r="M19" s="23"/>
      <c r="N19" s="23" t="str">
        <f t="shared" si="4"/>
        <v>-</v>
      </c>
      <c r="O19" s="30">
        <f t="shared" si="5"/>
        <v>14</v>
      </c>
      <c r="P19" s="31">
        <f t="shared" si="6"/>
        <v>1.4E-3</v>
      </c>
      <c r="Q19" s="22"/>
      <c r="R19" s="23">
        <v>1</v>
      </c>
      <c r="S19" s="23">
        <f t="shared" si="7"/>
        <v>1</v>
      </c>
      <c r="T19" s="30">
        <f t="shared" si="8"/>
        <v>15</v>
      </c>
      <c r="U19" s="31">
        <f t="shared" si="9"/>
        <v>1.5E-3</v>
      </c>
      <c r="V19" s="24">
        <v>47</v>
      </c>
      <c r="W19" s="23"/>
      <c r="X19" s="23">
        <f t="shared" si="10"/>
        <v>47</v>
      </c>
      <c r="Y19" s="30">
        <f t="shared" si="11"/>
        <v>62</v>
      </c>
      <c r="Z19" s="31">
        <f t="shared" si="12"/>
        <v>6.1999999999999998E-3</v>
      </c>
      <c r="AA19" s="22">
        <v>12</v>
      </c>
      <c r="AB19" s="23">
        <v>9</v>
      </c>
      <c r="AC19" s="23">
        <f t="shared" si="13"/>
        <v>21</v>
      </c>
      <c r="AD19" s="30">
        <f t="shared" si="14"/>
        <v>83</v>
      </c>
      <c r="AE19" s="31">
        <f t="shared" si="15"/>
        <v>8.3000000000000001E-3</v>
      </c>
      <c r="AF19" s="24">
        <v>6</v>
      </c>
      <c r="AG19" s="23"/>
      <c r="AH19" s="23">
        <f t="shared" si="16"/>
        <v>6</v>
      </c>
      <c r="AI19" s="30">
        <f t="shared" si="17"/>
        <v>89</v>
      </c>
      <c r="AJ19" s="31">
        <f t="shared" si="18"/>
        <v>8.8999999999999999E-3</v>
      </c>
      <c r="AK19" s="24">
        <v>4</v>
      </c>
      <c r="AL19" s="23">
        <v>248</v>
      </c>
      <c r="AM19" s="38">
        <f t="shared" si="52"/>
        <v>252</v>
      </c>
      <c r="AN19" s="45">
        <v>349</v>
      </c>
      <c r="AO19" s="22"/>
      <c r="AP19" s="23">
        <v>1297</v>
      </c>
      <c r="AQ19" s="23">
        <f t="shared" si="19"/>
        <v>1297</v>
      </c>
      <c r="AR19" s="38">
        <f t="shared" si="20"/>
        <v>1549</v>
      </c>
      <c r="AS19" s="45">
        <f t="shared" si="21"/>
        <v>1646</v>
      </c>
      <c r="AT19" s="22">
        <v>4</v>
      </c>
      <c r="AU19" s="23">
        <v>2087</v>
      </c>
      <c r="AV19" s="23">
        <f t="shared" si="22"/>
        <v>2091</v>
      </c>
      <c r="AW19" s="38">
        <f t="shared" si="23"/>
        <v>3640</v>
      </c>
      <c r="AX19" s="45">
        <f t="shared" si="24"/>
        <v>3737</v>
      </c>
      <c r="AY19" s="22"/>
      <c r="AZ19" s="23">
        <v>957</v>
      </c>
      <c r="BA19" s="23">
        <f t="shared" si="25"/>
        <v>957</v>
      </c>
      <c r="BB19" s="38">
        <f t="shared" si="26"/>
        <v>4597</v>
      </c>
      <c r="BC19" s="45">
        <f t="shared" si="27"/>
        <v>4694</v>
      </c>
      <c r="BD19" s="22">
        <v>2</v>
      </c>
      <c r="BE19" s="23">
        <v>1754</v>
      </c>
      <c r="BF19" s="23">
        <f t="shared" si="28"/>
        <v>1756</v>
      </c>
      <c r="BG19" s="38">
        <f t="shared" si="29"/>
        <v>6353</v>
      </c>
      <c r="BH19" s="45">
        <f t="shared" si="30"/>
        <v>6450</v>
      </c>
      <c r="BI19" s="22">
        <v>2</v>
      </c>
      <c r="BJ19" s="23">
        <v>1801</v>
      </c>
      <c r="BK19" s="23">
        <f t="shared" si="31"/>
        <v>1803</v>
      </c>
      <c r="BL19" s="38">
        <f t="shared" si="32"/>
        <v>8156</v>
      </c>
      <c r="BM19" s="45">
        <f t="shared" si="33"/>
        <v>8253</v>
      </c>
      <c r="BN19" s="22">
        <v>4</v>
      </c>
      <c r="BO19" s="23">
        <v>721</v>
      </c>
      <c r="BP19" s="23">
        <f t="shared" si="34"/>
        <v>725</v>
      </c>
      <c r="BQ19" s="38">
        <f t="shared" si="35"/>
        <v>8881</v>
      </c>
      <c r="BR19" s="45">
        <f t="shared" si="36"/>
        <v>8978</v>
      </c>
      <c r="BS19" s="22">
        <v>2</v>
      </c>
      <c r="BT19" s="23">
        <v>311</v>
      </c>
      <c r="BU19" s="23">
        <f t="shared" si="37"/>
        <v>313</v>
      </c>
      <c r="BV19" s="38">
        <f t="shared" si="38"/>
        <v>9194</v>
      </c>
      <c r="BW19" s="45">
        <f t="shared" si="39"/>
        <v>9291</v>
      </c>
      <c r="BX19" s="22">
        <v>10</v>
      </c>
      <c r="BY19" s="23">
        <v>1854</v>
      </c>
      <c r="BZ19" s="23">
        <f t="shared" si="40"/>
        <v>1864</v>
      </c>
      <c r="CA19" s="38">
        <f t="shared" si="41"/>
        <v>11058</v>
      </c>
      <c r="CB19" s="45">
        <f t="shared" si="42"/>
        <v>11155</v>
      </c>
      <c r="CC19" s="22">
        <v>2</v>
      </c>
      <c r="CD19" s="23">
        <v>518</v>
      </c>
      <c r="CE19" s="23">
        <f t="shared" si="43"/>
        <v>520</v>
      </c>
      <c r="CF19" s="38">
        <f t="shared" si="44"/>
        <v>11578</v>
      </c>
      <c r="CG19" s="45">
        <f t="shared" si="45"/>
        <v>11675</v>
      </c>
      <c r="CH19" s="22">
        <v>29</v>
      </c>
      <c r="CI19" s="23">
        <v>981</v>
      </c>
      <c r="CJ19" s="23">
        <f t="shared" si="46"/>
        <v>1010</v>
      </c>
      <c r="CK19" s="38">
        <f t="shared" si="47"/>
        <v>12588</v>
      </c>
      <c r="CL19" s="45">
        <f t="shared" si="48"/>
        <v>12685</v>
      </c>
      <c r="CM19" s="22">
        <v>9</v>
      </c>
      <c r="CN19" s="23">
        <v>303</v>
      </c>
      <c r="CO19" s="23">
        <f t="shared" si="49"/>
        <v>312</v>
      </c>
      <c r="CP19" s="38">
        <f t="shared" si="50"/>
        <v>12900</v>
      </c>
      <c r="CQ19" s="45">
        <f t="shared" si="51"/>
        <v>12997</v>
      </c>
    </row>
    <row r="20" spans="2:95" ht="12.9" customHeight="1" x14ac:dyDescent="0.3">
      <c r="B20" s="21" t="s">
        <v>14</v>
      </c>
      <c r="C20" s="22"/>
      <c r="D20" s="23">
        <v>29</v>
      </c>
      <c r="E20" s="23">
        <v>29</v>
      </c>
      <c r="F20" s="31">
        <f t="shared" si="0"/>
        <v>2.8999999999999998E-3</v>
      </c>
      <c r="G20" s="22"/>
      <c r="H20" s="23"/>
      <c r="I20" s="23" t="str">
        <f t="shared" si="1"/>
        <v>-</v>
      </c>
      <c r="J20" s="30">
        <f t="shared" si="2"/>
        <v>29</v>
      </c>
      <c r="K20" s="31">
        <f t="shared" si="3"/>
        <v>2.8999999999999998E-3</v>
      </c>
      <c r="L20" s="24"/>
      <c r="M20" s="23"/>
      <c r="N20" s="23" t="str">
        <f t="shared" si="4"/>
        <v>-</v>
      </c>
      <c r="O20" s="30">
        <f t="shared" si="5"/>
        <v>29</v>
      </c>
      <c r="P20" s="31">
        <f t="shared" si="6"/>
        <v>2.8999999999999998E-3</v>
      </c>
      <c r="Q20" s="22"/>
      <c r="R20" s="23">
        <v>35</v>
      </c>
      <c r="S20" s="23">
        <f t="shared" si="7"/>
        <v>35</v>
      </c>
      <c r="T20" s="30">
        <f t="shared" si="8"/>
        <v>64</v>
      </c>
      <c r="U20" s="31">
        <f t="shared" si="9"/>
        <v>6.4000000000000003E-3</v>
      </c>
      <c r="V20" s="24">
        <v>3</v>
      </c>
      <c r="W20" s="23">
        <v>1</v>
      </c>
      <c r="X20" s="23">
        <f t="shared" si="10"/>
        <v>4</v>
      </c>
      <c r="Y20" s="30">
        <f t="shared" si="11"/>
        <v>68</v>
      </c>
      <c r="Z20" s="31">
        <f t="shared" si="12"/>
        <v>6.7999999999999996E-3</v>
      </c>
      <c r="AA20" s="22">
        <v>3</v>
      </c>
      <c r="AB20" s="23">
        <v>27</v>
      </c>
      <c r="AC20" s="23">
        <f t="shared" si="13"/>
        <v>30</v>
      </c>
      <c r="AD20" s="30">
        <f t="shared" si="14"/>
        <v>98</v>
      </c>
      <c r="AE20" s="31">
        <f t="shared" si="15"/>
        <v>9.7999999999999997E-3</v>
      </c>
      <c r="AF20" s="24"/>
      <c r="AG20" s="23">
        <v>143</v>
      </c>
      <c r="AH20" s="23">
        <f t="shared" si="16"/>
        <v>143</v>
      </c>
      <c r="AI20" s="30">
        <f t="shared" si="17"/>
        <v>241</v>
      </c>
      <c r="AJ20" s="31">
        <f t="shared" si="18"/>
        <v>2.41E-2</v>
      </c>
      <c r="AK20" s="24"/>
      <c r="AL20" s="23">
        <v>27</v>
      </c>
      <c r="AM20" s="38">
        <f t="shared" si="52"/>
        <v>27</v>
      </c>
      <c r="AN20" s="45">
        <v>369</v>
      </c>
      <c r="AO20" s="22"/>
      <c r="AP20" s="23">
        <v>20</v>
      </c>
      <c r="AQ20" s="23">
        <f t="shared" si="19"/>
        <v>20</v>
      </c>
      <c r="AR20" s="38">
        <f t="shared" si="20"/>
        <v>47</v>
      </c>
      <c r="AS20" s="45">
        <f t="shared" si="21"/>
        <v>389</v>
      </c>
      <c r="AT20" s="22">
        <v>4</v>
      </c>
      <c r="AU20" s="23">
        <v>1</v>
      </c>
      <c r="AV20" s="23">
        <f t="shared" si="22"/>
        <v>5</v>
      </c>
      <c r="AW20" s="38">
        <f t="shared" si="23"/>
        <v>52</v>
      </c>
      <c r="AX20" s="45">
        <f t="shared" si="24"/>
        <v>394</v>
      </c>
      <c r="AY20" s="22">
        <v>1</v>
      </c>
      <c r="AZ20" s="23"/>
      <c r="BA20" s="23">
        <f t="shared" si="25"/>
        <v>1</v>
      </c>
      <c r="BB20" s="38">
        <f t="shared" si="26"/>
        <v>53</v>
      </c>
      <c r="BC20" s="45">
        <f t="shared" si="27"/>
        <v>395</v>
      </c>
      <c r="BD20" s="22"/>
      <c r="BE20" s="23">
        <v>2</v>
      </c>
      <c r="BF20" s="23">
        <f t="shared" si="28"/>
        <v>2</v>
      </c>
      <c r="BG20" s="38">
        <f t="shared" si="29"/>
        <v>55</v>
      </c>
      <c r="BH20" s="45">
        <f t="shared" si="30"/>
        <v>397</v>
      </c>
      <c r="BI20" s="22">
        <v>9</v>
      </c>
      <c r="BJ20" s="23">
        <v>58</v>
      </c>
      <c r="BK20" s="23">
        <f t="shared" si="31"/>
        <v>67</v>
      </c>
      <c r="BL20" s="38">
        <f t="shared" si="32"/>
        <v>122</v>
      </c>
      <c r="BM20" s="45">
        <f t="shared" si="33"/>
        <v>464</v>
      </c>
      <c r="BN20" s="22"/>
      <c r="BO20" s="23">
        <v>9</v>
      </c>
      <c r="BP20" s="23">
        <f t="shared" si="34"/>
        <v>9</v>
      </c>
      <c r="BQ20" s="38">
        <f t="shared" si="35"/>
        <v>131</v>
      </c>
      <c r="BR20" s="45">
        <f t="shared" si="36"/>
        <v>473</v>
      </c>
      <c r="BS20" s="22"/>
      <c r="BT20" s="23">
        <v>1</v>
      </c>
      <c r="BU20" s="23">
        <f t="shared" si="37"/>
        <v>1</v>
      </c>
      <c r="BV20" s="38">
        <f t="shared" si="38"/>
        <v>132</v>
      </c>
      <c r="BW20" s="45">
        <f t="shared" si="39"/>
        <v>474</v>
      </c>
      <c r="BX20" s="22">
        <v>27</v>
      </c>
      <c r="BY20" s="23">
        <v>38</v>
      </c>
      <c r="BZ20" s="23">
        <f t="shared" si="40"/>
        <v>65</v>
      </c>
      <c r="CA20" s="38">
        <f t="shared" si="41"/>
        <v>197</v>
      </c>
      <c r="CB20" s="45">
        <f t="shared" si="42"/>
        <v>539</v>
      </c>
      <c r="CC20" s="22">
        <v>1</v>
      </c>
      <c r="CD20" s="23">
        <v>1</v>
      </c>
      <c r="CE20" s="23">
        <f t="shared" si="43"/>
        <v>2</v>
      </c>
      <c r="CF20" s="38">
        <f t="shared" si="44"/>
        <v>199</v>
      </c>
      <c r="CG20" s="45">
        <f t="shared" si="45"/>
        <v>541</v>
      </c>
      <c r="CH20" s="22">
        <v>8</v>
      </c>
      <c r="CI20" s="23">
        <v>3</v>
      </c>
      <c r="CJ20" s="23">
        <f t="shared" si="46"/>
        <v>11</v>
      </c>
      <c r="CK20" s="38">
        <f t="shared" si="47"/>
        <v>210</v>
      </c>
      <c r="CL20" s="45">
        <f t="shared" si="48"/>
        <v>552</v>
      </c>
      <c r="CM20" s="22">
        <v>4</v>
      </c>
      <c r="CN20" s="23"/>
      <c r="CO20" s="23">
        <f t="shared" si="49"/>
        <v>4</v>
      </c>
      <c r="CP20" s="38">
        <f t="shared" si="50"/>
        <v>214</v>
      </c>
      <c r="CQ20" s="45">
        <f t="shared" si="51"/>
        <v>556</v>
      </c>
    </row>
    <row r="21" spans="2:95" ht="12.9" customHeight="1" x14ac:dyDescent="0.3">
      <c r="B21" s="21" t="s">
        <v>15</v>
      </c>
      <c r="C21" s="22"/>
      <c r="D21" s="23">
        <v>1</v>
      </c>
      <c r="E21" s="23">
        <v>1</v>
      </c>
      <c r="F21" s="31">
        <f t="shared" si="0"/>
        <v>1E-4</v>
      </c>
      <c r="G21" s="22">
        <v>34</v>
      </c>
      <c r="H21" s="23"/>
      <c r="I21" s="23">
        <f t="shared" si="1"/>
        <v>34</v>
      </c>
      <c r="J21" s="30">
        <f t="shared" si="2"/>
        <v>35</v>
      </c>
      <c r="K21" s="31">
        <f t="shared" si="3"/>
        <v>3.5000000000000001E-3</v>
      </c>
      <c r="L21" s="24"/>
      <c r="M21" s="23">
        <v>136</v>
      </c>
      <c r="N21" s="23">
        <f t="shared" si="4"/>
        <v>136</v>
      </c>
      <c r="O21" s="30">
        <f t="shared" si="5"/>
        <v>171</v>
      </c>
      <c r="P21" s="31">
        <f t="shared" si="6"/>
        <v>1.7100000000000001E-2</v>
      </c>
      <c r="Q21" s="22">
        <v>7</v>
      </c>
      <c r="R21" s="23">
        <v>13</v>
      </c>
      <c r="S21" s="23">
        <f t="shared" si="7"/>
        <v>20</v>
      </c>
      <c r="T21" s="30">
        <f t="shared" si="8"/>
        <v>191</v>
      </c>
      <c r="U21" s="31">
        <f t="shared" si="9"/>
        <v>1.9099999999999999E-2</v>
      </c>
      <c r="V21" s="24">
        <v>39</v>
      </c>
      <c r="W21" s="23">
        <v>384</v>
      </c>
      <c r="X21" s="23">
        <f t="shared" si="10"/>
        <v>423</v>
      </c>
      <c r="Y21" s="30">
        <f t="shared" si="11"/>
        <v>614</v>
      </c>
      <c r="Z21" s="31">
        <f t="shared" si="12"/>
        <v>6.1400000000000003E-2</v>
      </c>
      <c r="AA21" s="22">
        <v>10</v>
      </c>
      <c r="AB21" s="23">
        <v>417</v>
      </c>
      <c r="AC21" s="23">
        <f t="shared" si="13"/>
        <v>427</v>
      </c>
      <c r="AD21" s="30">
        <f t="shared" si="14"/>
        <v>1041</v>
      </c>
      <c r="AE21" s="31">
        <f t="shared" si="15"/>
        <v>0.1041</v>
      </c>
      <c r="AF21" s="24">
        <v>40</v>
      </c>
      <c r="AG21" s="23">
        <v>10</v>
      </c>
      <c r="AH21" s="23">
        <f t="shared" si="16"/>
        <v>50</v>
      </c>
      <c r="AI21" s="30">
        <f t="shared" si="17"/>
        <v>1091</v>
      </c>
      <c r="AJ21" s="31">
        <f t="shared" si="18"/>
        <v>0.1091</v>
      </c>
      <c r="AK21" s="24">
        <v>1</v>
      </c>
      <c r="AL21" s="23">
        <v>23</v>
      </c>
      <c r="AM21" s="38">
        <f t="shared" si="52"/>
        <v>24</v>
      </c>
      <c r="AN21" s="45">
        <v>188</v>
      </c>
      <c r="AO21" s="22">
        <v>19</v>
      </c>
      <c r="AP21" s="23">
        <v>8</v>
      </c>
      <c r="AQ21" s="23">
        <f t="shared" si="19"/>
        <v>27</v>
      </c>
      <c r="AR21" s="38">
        <f t="shared" si="20"/>
        <v>51</v>
      </c>
      <c r="AS21" s="45">
        <f t="shared" si="21"/>
        <v>215</v>
      </c>
      <c r="AT21" s="22">
        <v>7</v>
      </c>
      <c r="AU21" s="23">
        <v>5</v>
      </c>
      <c r="AV21" s="23">
        <f t="shared" si="22"/>
        <v>12</v>
      </c>
      <c r="AW21" s="38">
        <f t="shared" si="23"/>
        <v>63</v>
      </c>
      <c r="AX21" s="45">
        <f t="shared" si="24"/>
        <v>227</v>
      </c>
      <c r="AY21" s="22">
        <v>6</v>
      </c>
      <c r="AZ21" s="23"/>
      <c r="BA21" s="23">
        <f t="shared" si="25"/>
        <v>6</v>
      </c>
      <c r="BB21" s="38">
        <f t="shared" si="26"/>
        <v>69</v>
      </c>
      <c r="BC21" s="45">
        <f t="shared" si="27"/>
        <v>233</v>
      </c>
      <c r="BD21" s="22">
        <v>2</v>
      </c>
      <c r="BE21" s="23"/>
      <c r="BF21" s="23">
        <f t="shared" si="28"/>
        <v>2</v>
      </c>
      <c r="BG21" s="38">
        <f t="shared" si="29"/>
        <v>71</v>
      </c>
      <c r="BH21" s="45">
        <f t="shared" si="30"/>
        <v>235</v>
      </c>
      <c r="BI21" s="22">
        <v>37</v>
      </c>
      <c r="BJ21" s="23"/>
      <c r="BK21" s="23">
        <f t="shared" si="31"/>
        <v>37</v>
      </c>
      <c r="BL21" s="38">
        <f t="shared" si="32"/>
        <v>108</v>
      </c>
      <c r="BM21" s="45">
        <f t="shared" si="33"/>
        <v>272</v>
      </c>
      <c r="BN21" s="22">
        <v>30</v>
      </c>
      <c r="BO21" s="23"/>
      <c r="BP21" s="23">
        <f t="shared" si="34"/>
        <v>30</v>
      </c>
      <c r="BQ21" s="38">
        <f t="shared" si="35"/>
        <v>138</v>
      </c>
      <c r="BR21" s="45">
        <f t="shared" si="36"/>
        <v>302</v>
      </c>
      <c r="BS21" s="22">
        <v>24</v>
      </c>
      <c r="BT21" s="23"/>
      <c r="BU21" s="23">
        <f t="shared" si="37"/>
        <v>24</v>
      </c>
      <c r="BV21" s="38">
        <f t="shared" si="38"/>
        <v>162</v>
      </c>
      <c r="BW21" s="45">
        <f t="shared" si="39"/>
        <v>326</v>
      </c>
      <c r="BX21" s="22">
        <v>105</v>
      </c>
      <c r="BY21" s="23">
        <v>2</v>
      </c>
      <c r="BZ21" s="23">
        <f t="shared" si="40"/>
        <v>107</v>
      </c>
      <c r="CA21" s="38">
        <f t="shared" si="41"/>
        <v>269</v>
      </c>
      <c r="CB21" s="45">
        <f t="shared" si="42"/>
        <v>433</v>
      </c>
      <c r="CC21" s="22">
        <v>8</v>
      </c>
      <c r="CD21" s="23"/>
      <c r="CE21" s="23">
        <f t="shared" si="43"/>
        <v>8</v>
      </c>
      <c r="CF21" s="38">
        <f t="shared" si="44"/>
        <v>277</v>
      </c>
      <c r="CG21" s="45">
        <f t="shared" si="45"/>
        <v>441</v>
      </c>
      <c r="CH21" s="22">
        <v>27</v>
      </c>
      <c r="CI21" s="23">
        <v>39</v>
      </c>
      <c r="CJ21" s="23">
        <f t="shared" si="46"/>
        <v>66</v>
      </c>
      <c r="CK21" s="38">
        <f t="shared" si="47"/>
        <v>343</v>
      </c>
      <c r="CL21" s="45">
        <f t="shared" si="48"/>
        <v>507</v>
      </c>
      <c r="CM21" s="22">
        <v>34</v>
      </c>
      <c r="CN21" s="23">
        <v>5</v>
      </c>
      <c r="CO21" s="23">
        <f t="shared" si="49"/>
        <v>39</v>
      </c>
      <c r="CP21" s="38">
        <f t="shared" si="50"/>
        <v>382</v>
      </c>
      <c r="CQ21" s="45">
        <f t="shared" si="51"/>
        <v>546</v>
      </c>
    </row>
    <row r="22" spans="2:95" ht="12.9" customHeight="1" x14ac:dyDescent="0.3">
      <c r="B22" s="21" t="s">
        <v>16</v>
      </c>
      <c r="C22" s="22"/>
      <c r="D22" s="23"/>
      <c r="E22" s="23"/>
      <c r="F22" s="31">
        <f t="shared" si="0"/>
        <v>0</v>
      </c>
      <c r="G22" s="22"/>
      <c r="H22" s="23"/>
      <c r="I22" s="23" t="str">
        <f t="shared" si="1"/>
        <v>-</v>
      </c>
      <c r="J22" s="30">
        <f t="shared" si="2"/>
        <v>0</v>
      </c>
      <c r="K22" s="31">
        <f t="shared" si="3"/>
        <v>0</v>
      </c>
      <c r="L22" s="24"/>
      <c r="M22" s="23"/>
      <c r="N22" s="23" t="str">
        <f t="shared" si="4"/>
        <v>-</v>
      </c>
      <c r="O22" s="30">
        <f t="shared" si="5"/>
        <v>0</v>
      </c>
      <c r="P22" s="31">
        <f t="shared" si="6"/>
        <v>0</v>
      </c>
      <c r="Q22" s="22"/>
      <c r="R22" s="23"/>
      <c r="S22" s="23" t="str">
        <f t="shared" si="7"/>
        <v>-</v>
      </c>
      <c r="T22" s="30">
        <f t="shared" si="8"/>
        <v>0</v>
      </c>
      <c r="U22" s="31">
        <f t="shared" si="9"/>
        <v>0</v>
      </c>
      <c r="V22" s="24"/>
      <c r="W22" s="23"/>
      <c r="X22" s="23" t="str">
        <f t="shared" si="10"/>
        <v>-</v>
      </c>
      <c r="Y22" s="30">
        <f t="shared" si="11"/>
        <v>0</v>
      </c>
      <c r="Z22" s="31">
        <f t="shared" si="12"/>
        <v>0</v>
      </c>
      <c r="AA22" s="22"/>
      <c r="AB22" s="23"/>
      <c r="AC22" s="23" t="str">
        <f t="shared" si="13"/>
        <v>-</v>
      </c>
      <c r="AD22" s="30">
        <f t="shared" si="14"/>
        <v>0</v>
      </c>
      <c r="AE22" s="31">
        <f t="shared" si="15"/>
        <v>0</v>
      </c>
      <c r="AF22" s="24"/>
      <c r="AG22" s="23"/>
      <c r="AH22" s="23" t="str">
        <f t="shared" si="16"/>
        <v>-</v>
      </c>
      <c r="AI22" s="30">
        <f t="shared" si="17"/>
        <v>0</v>
      </c>
      <c r="AJ22" s="31">
        <f t="shared" si="18"/>
        <v>0</v>
      </c>
      <c r="AK22" s="24"/>
      <c r="AL22" s="23"/>
      <c r="AM22" s="38"/>
      <c r="AN22" s="45">
        <v>0</v>
      </c>
      <c r="AO22" s="22"/>
      <c r="AP22" s="23"/>
      <c r="AQ22" s="23" t="str">
        <f t="shared" si="19"/>
        <v>-</v>
      </c>
      <c r="AR22" s="38">
        <f t="shared" si="20"/>
        <v>0</v>
      </c>
      <c r="AS22" s="45">
        <f t="shared" si="21"/>
        <v>0</v>
      </c>
      <c r="AT22" s="22"/>
      <c r="AU22" s="23"/>
      <c r="AV22" s="23" t="str">
        <f t="shared" si="22"/>
        <v>-</v>
      </c>
      <c r="AW22" s="38">
        <f t="shared" si="23"/>
        <v>0</v>
      </c>
      <c r="AX22" s="45">
        <f t="shared" si="24"/>
        <v>0</v>
      </c>
      <c r="AY22" s="22"/>
      <c r="AZ22" s="23"/>
      <c r="BA22" s="23" t="str">
        <f t="shared" si="25"/>
        <v>-</v>
      </c>
      <c r="BB22" s="38">
        <f t="shared" si="26"/>
        <v>0</v>
      </c>
      <c r="BC22" s="45">
        <f t="shared" si="27"/>
        <v>0</v>
      </c>
      <c r="BD22" s="22"/>
      <c r="BE22" s="23"/>
      <c r="BF22" s="23" t="str">
        <f t="shared" si="28"/>
        <v>-</v>
      </c>
      <c r="BG22" s="38">
        <f t="shared" si="29"/>
        <v>0</v>
      </c>
      <c r="BH22" s="45">
        <f t="shared" si="30"/>
        <v>0</v>
      </c>
      <c r="BI22" s="22"/>
      <c r="BJ22" s="23"/>
      <c r="BK22" s="23" t="str">
        <f t="shared" si="31"/>
        <v>-</v>
      </c>
      <c r="BL22" s="38">
        <f t="shared" si="32"/>
        <v>0</v>
      </c>
      <c r="BM22" s="45">
        <f t="shared" si="33"/>
        <v>0</v>
      </c>
      <c r="BN22" s="22"/>
      <c r="BO22" s="23"/>
      <c r="BP22" s="23" t="str">
        <f t="shared" si="34"/>
        <v>-</v>
      </c>
      <c r="BQ22" s="38">
        <f t="shared" si="35"/>
        <v>0</v>
      </c>
      <c r="BR22" s="45">
        <f t="shared" si="36"/>
        <v>0</v>
      </c>
      <c r="BS22" s="22"/>
      <c r="BT22" s="23"/>
      <c r="BU22" s="23" t="str">
        <f t="shared" si="37"/>
        <v>-</v>
      </c>
      <c r="BV22" s="38">
        <f t="shared" si="38"/>
        <v>0</v>
      </c>
      <c r="BW22" s="45">
        <f t="shared" si="39"/>
        <v>0</v>
      </c>
      <c r="BX22" s="22"/>
      <c r="BY22" s="23"/>
      <c r="BZ22" s="23" t="str">
        <f t="shared" si="40"/>
        <v>-</v>
      </c>
      <c r="CA22" s="38">
        <f t="shared" si="41"/>
        <v>0</v>
      </c>
      <c r="CB22" s="45">
        <f t="shared" si="42"/>
        <v>0</v>
      </c>
      <c r="CC22" s="22"/>
      <c r="CD22" s="23"/>
      <c r="CE22" s="23" t="str">
        <f t="shared" si="43"/>
        <v>-</v>
      </c>
      <c r="CF22" s="38">
        <f t="shared" si="44"/>
        <v>0</v>
      </c>
      <c r="CG22" s="45">
        <f t="shared" si="45"/>
        <v>0</v>
      </c>
      <c r="CH22" s="22"/>
      <c r="CI22" s="23"/>
      <c r="CJ22" s="23" t="str">
        <f t="shared" si="46"/>
        <v>-</v>
      </c>
      <c r="CK22" s="38">
        <f t="shared" si="47"/>
        <v>0</v>
      </c>
      <c r="CL22" s="45">
        <f t="shared" si="48"/>
        <v>0</v>
      </c>
      <c r="CM22" s="22">
        <v>3</v>
      </c>
      <c r="CN22" s="23"/>
      <c r="CO22" s="23">
        <f t="shared" si="49"/>
        <v>3</v>
      </c>
      <c r="CP22" s="38">
        <f t="shared" si="50"/>
        <v>3</v>
      </c>
      <c r="CQ22" s="45">
        <f t="shared" si="51"/>
        <v>3</v>
      </c>
    </row>
    <row r="23" spans="2:95" ht="12.9" customHeight="1" x14ac:dyDescent="0.3">
      <c r="B23" s="21" t="s">
        <v>17</v>
      </c>
      <c r="C23" s="22"/>
      <c r="D23" s="23">
        <v>5</v>
      </c>
      <c r="E23" s="23">
        <v>5</v>
      </c>
      <c r="F23" s="31">
        <f t="shared" si="0"/>
        <v>5.0000000000000001E-4</v>
      </c>
      <c r="G23" s="22"/>
      <c r="H23" s="23">
        <v>78</v>
      </c>
      <c r="I23" s="23">
        <f t="shared" si="1"/>
        <v>78</v>
      </c>
      <c r="J23" s="30">
        <f t="shared" si="2"/>
        <v>83</v>
      </c>
      <c r="K23" s="31">
        <f t="shared" si="3"/>
        <v>8.3000000000000001E-3</v>
      </c>
      <c r="L23" s="24"/>
      <c r="M23" s="23"/>
      <c r="N23" s="23" t="str">
        <f t="shared" si="4"/>
        <v>-</v>
      </c>
      <c r="O23" s="30">
        <f t="shared" si="5"/>
        <v>83</v>
      </c>
      <c r="P23" s="31">
        <f t="shared" si="6"/>
        <v>8.3000000000000001E-3</v>
      </c>
      <c r="Q23" s="22"/>
      <c r="R23" s="23">
        <v>10</v>
      </c>
      <c r="S23" s="23">
        <f t="shared" si="7"/>
        <v>10</v>
      </c>
      <c r="T23" s="30">
        <f t="shared" si="8"/>
        <v>93</v>
      </c>
      <c r="U23" s="31">
        <f t="shared" si="9"/>
        <v>9.2999999999999992E-3</v>
      </c>
      <c r="V23" s="24"/>
      <c r="W23" s="23"/>
      <c r="X23" s="23" t="str">
        <f t="shared" si="10"/>
        <v>-</v>
      </c>
      <c r="Y23" s="30">
        <f t="shared" si="11"/>
        <v>93</v>
      </c>
      <c r="Z23" s="31">
        <f t="shared" si="12"/>
        <v>9.2999999999999992E-3</v>
      </c>
      <c r="AA23" s="22">
        <v>3</v>
      </c>
      <c r="AB23" s="23">
        <v>1</v>
      </c>
      <c r="AC23" s="23">
        <f t="shared" si="13"/>
        <v>4</v>
      </c>
      <c r="AD23" s="30">
        <f t="shared" si="14"/>
        <v>97</v>
      </c>
      <c r="AE23" s="31">
        <f t="shared" si="15"/>
        <v>9.7000000000000003E-3</v>
      </c>
      <c r="AF23" s="24"/>
      <c r="AG23" s="23">
        <v>6</v>
      </c>
      <c r="AH23" s="23">
        <f t="shared" si="16"/>
        <v>6</v>
      </c>
      <c r="AI23" s="30">
        <f t="shared" si="17"/>
        <v>103</v>
      </c>
      <c r="AJ23" s="31">
        <f t="shared" si="18"/>
        <v>1.03E-2</v>
      </c>
      <c r="AK23" s="24"/>
      <c r="AL23" s="23">
        <v>25</v>
      </c>
      <c r="AM23" s="38">
        <f t="shared" si="52"/>
        <v>25</v>
      </c>
      <c r="AN23" s="45">
        <v>131</v>
      </c>
      <c r="AO23" s="22">
        <v>6</v>
      </c>
      <c r="AP23" s="23"/>
      <c r="AQ23" s="23">
        <f t="shared" si="19"/>
        <v>6</v>
      </c>
      <c r="AR23" s="38">
        <f t="shared" si="20"/>
        <v>31</v>
      </c>
      <c r="AS23" s="45">
        <f t="shared" si="21"/>
        <v>137</v>
      </c>
      <c r="AT23" s="22">
        <v>10</v>
      </c>
      <c r="AU23" s="23">
        <v>49</v>
      </c>
      <c r="AV23" s="23">
        <f t="shared" si="22"/>
        <v>59</v>
      </c>
      <c r="AW23" s="38">
        <f t="shared" si="23"/>
        <v>90</v>
      </c>
      <c r="AX23" s="45">
        <f t="shared" si="24"/>
        <v>196</v>
      </c>
      <c r="AY23" s="22">
        <v>4</v>
      </c>
      <c r="AZ23" s="23">
        <v>130</v>
      </c>
      <c r="BA23" s="23">
        <f t="shared" si="25"/>
        <v>134</v>
      </c>
      <c r="BB23" s="38">
        <f t="shared" si="26"/>
        <v>224</v>
      </c>
      <c r="BC23" s="45">
        <f t="shared" si="27"/>
        <v>330</v>
      </c>
      <c r="BD23" s="22"/>
      <c r="BE23" s="23"/>
      <c r="BF23" s="23" t="str">
        <f t="shared" si="28"/>
        <v>-</v>
      </c>
      <c r="BG23" s="38">
        <f t="shared" si="29"/>
        <v>224</v>
      </c>
      <c r="BH23" s="45">
        <f t="shared" si="30"/>
        <v>330</v>
      </c>
      <c r="BI23" s="22"/>
      <c r="BJ23" s="23"/>
      <c r="BK23" s="23" t="str">
        <f t="shared" si="31"/>
        <v>-</v>
      </c>
      <c r="BL23" s="38">
        <f t="shared" si="32"/>
        <v>224</v>
      </c>
      <c r="BM23" s="45">
        <f t="shared" si="33"/>
        <v>330</v>
      </c>
      <c r="BN23" s="22"/>
      <c r="BO23" s="23"/>
      <c r="BP23" s="23" t="str">
        <f t="shared" si="34"/>
        <v>-</v>
      </c>
      <c r="BQ23" s="38">
        <f t="shared" si="35"/>
        <v>224</v>
      </c>
      <c r="BR23" s="45">
        <f t="shared" si="36"/>
        <v>330</v>
      </c>
      <c r="BS23" s="22"/>
      <c r="BT23" s="23"/>
      <c r="BU23" s="23" t="str">
        <f t="shared" si="37"/>
        <v>-</v>
      </c>
      <c r="BV23" s="38">
        <f t="shared" si="38"/>
        <v>224</v>
      </c>
      <c r="BW23" s="45">
        <f t="shared" si="39"/>
        <v>330</v>
      </c>
      <c r="BX23" s="22">
        <v>12</v>
      </c>
      <c r="BY23" s="23">
        <v>7</v>
      </c>
      <c r="BZ23" s="23">
        <f t="shared" si="40"/>
        <v>19</v>
      </c>
      <c r="CA23" s="38">
        <f t="shared" si="41"/>
        <v>243</v>
      </c>
      <c r="CB23" s="45">
        <f t="shared" si="42"/>
        <v>349</v>
      </c>
      <c r="CC23" s="22">
        <v>1</v>
      </c>
      <c r="CD23" s="23"/>
      <c r="CE23" s="23">
        <f t="shared" si="43"/>
        <v>1</v>
      </c>
      <c r="CF23" s="38">
        <f t="shared" si="44"/>
        <v>244</v>
      </c>
      <c r="CG23" s="45">
        <f t="shared" si="45"/>
        <v>350</v>
      </c>
      <c r="CH23" s="22">
        <v>10</v>
      </c>
      <c r="CI23" s="23">
        <v>53</v>
      </c>
      <c r="CJ23" s="23">
        <f t="shared" si="46"/>
        <v>63</v>
      </c>
      <c r="CK23" s="38">
        <f t="shared" si="47"/>
        <v>307</v>
      </c>
      <c r="CL23" s="45">
        <f t="shared" si="48"/>
        <v>413</v>
      </c>
      <c r="CM23" s="22">
        <v>10</v>
      </c>
      <c r="CN23" s="23">
        <v>12</v>
      </c>
      <c r="CO23" s="23">
        <f t="shared" si="49"/>
        <v>22</v>
      </c>
      <c r="CP23" s="38">
        <f t="shared" si="50"/>
        <v>329</v>
      </c>
      <c r="CQ23" s="45">
        <f t="shared" si="51"/>
        <v>435</v>
      </c>
    </row>
    <row r="24" spans="2:95" ht="12.9" customHeight="1" x14ac:dyDescent="0.3">
      <c r="B24" s="21" t="s">
        <v>18</v>
      </c>
      <c r="C24" s="22"/>
      <c r="D24" s="23"/>
      <c r="E24" s="23"/>
      <c r="F24" s="31">
        <f t="shared" si="0"/>
        <v>0</v>
      </c>
      <c r="G24" s="22"/>
      <c r="H24" s="23"/>
      <c r="I24" s="23" t="str">
        <f t="shared" si="1"/>
        <v>-</v>
      </c>
      <c r="J24" s="30">
        <f t="shared" si="2"/>
        <v>0</v>
      </c>
      <c r="K24" s="31">
        <f t="shared" si="3"/>
        <v>0</v>
      </c>
      <c r="L24" s="24"/>
      <c r="M24" s="23"/>
      <c r="N24" s="23" t="str">
        <f t="shared" si="4"/>
        <v>-</v>
      </c>
      <c r="O24" s="30">
        <f t="shared" si="5"/>
        <v>0</v>
      </c>
      <c r="P24" s="31">
        <f t="shared" si="6"/>
        <v>0</v>
      </c>
      <c r="Q24" s="22"/>
      <c r="R24" s="23"/>
      <c r="S24" s="23" t="str">
        <f t="shared" si="7"/>
        <v>-</v>
      </c>
      <c r="T24" s="30">
        <f t="shared" si="8"/>
        <v>0</v>
      </c>
      <c r="U24" s="31">
        <f t="shared" si="9"/>
        <v>0</v>
      </c>
      <c r="V24" s="24"/>
      <c r="W24" s="23"/>
      <c r="X24" s="23" t="str">
        <f t="shared" si="10"/>
        <v>-</v>
      </c>
      <c r="Y24" s="30">
        <f t="shared" si="11"/>
        <v>0</v>
      </c>
      <c r="Z24" s="31">
        <f t="shared" si="12"/>
        <v>0</v>
      </c>
      <c r="AA24" s="22">
        <v>1</v>
      </c>
      <c r="AB24" s="23"/>
      <c r="AC24" s="23">
        <f t="shared" si="13"/>
        <v>1</v>
      </c>
      <c r="AD24" s="30">
        <f t="shared" si="14"/>
        <v>1</v>
      </c>
      <c r="AE24" s="31">
        <f t="shared" si="15"/>
        <v>1E-4</v>
      </c>
      <c r="AF24" s="24"/>
      <c r="AG24" s="23"/>
      <c r="AH24" s="23" t="str">
        <f t="shared" si="16"/>
        <v>-</v>
      </c>
      <c r="AI24" s="30">
        <f t="shared" si="17"/>
        <v>1</v>
      </c>
      <c r="AJ24" s="31">
        <f t="shared" si="18"/>
        <v>1E-4</v>
      </c>
      <c r="AK24" s="24"/>
      <c r="AL24" s="23"/>
      <c r="AM24" s="38"/>
      <c r="AN24" s="45">
        <v>1</v>
      </c>
      <c r="AO24" s="22"/>
      <c r="AP24" s="23"/>
      <c r="AQ24" s="23" t="str">
        <f t="shared" si="19"/>
        <v>-</v>
      </c>
      <c r="AR24" s="38">
        <f t="shared" si="20"/>
        <v>0</v>
      </c>
      <c r="AS24" s="45">
        <f t="shared" si="21"/>
        <v>1</v>
      </c>
      <c r="AT24" s="22"/>
      <c r="AU24" s="23"/>
      <c r="AV24" s="23" t="str">
        <f t="shared" si="22"/>
        <v>-</v>
      </c>
      <c r="AW24" s="38">
        <f t="shared" si="23"/>
        <v>0</v>
      </c>
      <c r="AX24" s="45">
        <f t="shared" si="24"/>
        <v>1</v>
      </c>
      <c r="AY24" s="22"/>
      <c r="AZ24" s="23"/>
      <c r="BA24" s="23" t="str">
        <f t="shared" si="25"/>
        <v>-</v>
      </c>
      <c r="BB24" s="38">
        <f t="shared" si="26"/>
        <v>0</v>
      </c>
      <c r="BC24" s="45">
        <f t="shared" si="27"/>
        <v>1</v>
      </c>
      <c r="BD24" s="22"/>
      <c r="BE24" s="23"/>
      <c r="BF24" s="23" t="str">
        <f t="shared" si="28"/>
        <v>-</v>
      </c>
      <c r="BG24" s="38">
        <f t="shared" si="29"/>
        <v>0</v>
      </c>
      <c r="BH24" s="45">
        <f t="shared" si="30"/>
        <v>1</v>
      </c>
      <c r="BI24" s="22"/>
      <c r="BJ24" s="23"/>
      <c r="BK24" s="23" t="str">
        <f t="shared" si="31"/>
        <v>-</v>
      </c>
      <c r="BL24" s="38">
        <f t="shared" si="32"/>
        <v>0</v>
      </c>
      <c r="BM24" s="45">
        <f t="shared" si="33"/>
        <v>1</v>
      </c>
      <c r="BN24" s="22"/>
      <c r="BO24" s="23"/>
      <c r="BP24" s="23" t="str">
        <f t="shared" si="34"/>
        <v>-</v>
      </c>
      <c r="BQ24" s="38">
        <f t="shared" si="35"/>
        <v>0</v>
      </c>
      <c r="BR24" s="45">
        <f t="shared" si="36"/>
        <v>1</v>
      </c>
      <c r="BS24" s="22"/>
      <c r="BT24" s="23"/>
      <c r="BU24" s="23" t="str">
        <f t="shared" si="37"/>
        <v>-</v>
      </c>
      <c r="BV24" s="38">
        <f t="shared" si="38"/>
        <v>0</v>
      </c>
      <c r="BW24" s="45">
        <f t="shared" si="39"/>
        <v>1</v>
      </c>
      <c r="BX24" s="22"/>
      <c r="BY24" s="23"/>
      <c r="BZ24" s="23" t="str">
        <f t="shared" si="40"/>
        <v>-</v>
      </c>
      <c r="CA24" s="38">
        <f t="shared" si="41"/>
        <v>0</v>
      </c>
      <c r="CB24" s="45">
        <f t="shared" si="42"/>
        <v>1</v>
      </c>
      <c r="CC24" s="22">
        <v>7</v>
      </c>
      <c r="CD24" s="23"/>
      <c r="CE24" s="23">
        <f t="shared" si="43"/>
        <v>7</v>
      </c>
      <c r="CF24" s="38">
        <f t="shared" si="44"/>
        <v>7</v>
      </c>
      <c r="CG24" s="45">
        <f t="shared" si="45"/>
        <v>8</v>
      </c>
      <c r="CH24" s="22">
        <v>14</v>
      </c>
      <c r="CI24" s="23">
        <v>3</v>
      </c>
      <c r="CJ24" s="23">
        <f t="shared" si="46"/>
        <v>17</v>
      </c>
      <c r="CK24" s="38">
        <f t="shared" si="47"/>
        <v>24</v>
      </c>
      <c r="CL24" s="45">
        <f t="shared" si="48"/>
        <v>25</v>
      </c>
      <c r="CM24" s="22">
        <v>21</v>
      </c>
      <c r="CN24" s="23"/>
      <c r="CO24" s="23">
        <f t="shared" si="49"/>
        <v>21</v>
      </c>
      <c r="CP24" s="38">
        <f t="shared" si="50"/>
        <v>45</v>
      </c>
      <c r="CQ24" s="45">
        <f t="shared" si="51"/>
        <v>46</v>
      </c>
    </row>
    <row r="25" spans="2:95" ht="12.9" customHeight="1" x14ac:dyDescent="0.3">
      <c r="B25" s="21" t="s">
        <v>19</v>
      </c>
      <c r="C25" s="22"/>
      <c r="D25" s="23">
        <v>1239</v>
      </c>
      <c r="E25" s="23">
        <v>1239</v>
      </c>
      <c r="F25" s="31">
        <f t="shared" si="0"/>
        <v>0.1239</v>
      </c>
      <c r="G25" s="22"/>
      <c r="H25" s="23">
        <v>1647</v>
      </c>
      <c r="I25" s="23">
        <f t="shared" si="1"/>
        <v>1647</v>
      </c>
      <c r="J25" s="30">
        <f t="shared" si="2"/>
        <v>2886</v>
      </c>
      <c r="K25" s="31">
        <f t="shared" si="3"/>
        <v>0.28860000000000002</v>
      </c>
      <c r="L25" s="24"/>
      <c r="M25" s="23"/>
      <c r="N25" s="23" t="str">
        <f t="shared" si="4"/>
        <v>-</v>
      </c>
      <c r="O25" s="30">
        <f t="shared" si="5"/>
        <v>2886</v>
      </c>
      <c r="P25" s="31">
        <f t="shared" si="6"/>
        <v>0.28860000000000002</v>
      </c>
      <c r="Q25" s="22"/>
      <c r="R25" s="23">
        <v>81</v>
      </c>
      <c r="S25" s="23">
        <f t="shared" si="7"/>
        <v>81</v>
      </c>
      <c r="T25" s="30">
        <f t="shared" si="8"/>
        <v>2967</v>
      </c>
      <c r="U25" s="31">
        <f t="shared" si="9"/>
        <v>0.29670000000000002</v>
      </c>
      <c r="V25" s="24"/>
      <c r="W25" s="23">
        <v>8</v>
      </c>
      <c r="X25" s="23">
        <f t="shared" si="10"/>
        <v>8</v>
      </c>
      <c r="Y25" s="30">
        <f t="shared" si="11"/>
        <v>2975</v>
      </c>
      <c r="Z25" s="31">
        <f t="shared" si="12"/>
        <v>0.29749999999999999</v>
      </c>
      <c r="AA25" s="22"/>
      <c r="AB25" s="23">
        <v>32</v>
      </c>
      <c r="AC25" s="23">
        <f t="shared" si="13"/>
        <v>32</v>
      </c>
      <c r="AD25" s="30">
        <f t="shared" si="14"/>
        <v>3007</v>
      </c>
      <c r="AE25" s="31">
        <f t="shared" si="15"/>
        <v>0.30070000000000002</v>
      </c>
      <c r="AF25" s="24">
        <v>4</v>
      </c>
      <c r="AG25" s="23">
        <v>570</v>
      </c>
      <c r="AH25" s="23">
        <f t="shared" si="16"/>
        <v>574</v>
      </c>
      <c r="AI25" s="30">
        <f t="shared" si="17"/>
        <v>3581</v>
      </c>
      <c r="AJ25" s="31">
        <f t="shared" si="18"/>
        <v>0.35809999999999997</v>
      </c>
      <c r="AK25" s="24"/>
      <c r="AL25" s="23">
        <v>94</v>
      </c>
      <c r="AM25" s="38">
        <f t="shared" si="52"/>
        <v>94</v>
      </c>
      <c r="AN25" s="45">
        <v>4259</v>
      </c>
      <c r="AO25" s="22"/>
      <c r="AP25" s="23">
        <v>185</v>
      </c>
      <c r="AQ25" s="23">
        <f t="shared" si="19"/>
        <v>185</v>
      </c>
      <c r="AR25" s="38">
        <f t="shared" si="20"/>
        <v>279</v>
      </c>
      <c r="AS25" s="45">
        <f t="shared" si="21"/>
        <v>4444</v>
      </c>
      <c r="AT25" s="22">
        <v>2</v>
      </c>
      <c r="AU25" s="23">
        <v>94</v>
      </c>
      <c r="AV25" s="23">
        <f t="shared" si="22"/>
        <v>96</v>
      </c>
      <c r="AW25" s="38">
        <f t="shared" si="23"/>
        <v>375</v>
      </c>
      <c r="AX25" s="45">
        <f t="shared" si="24"/>
        <v>4540</v>
      </c>
      <c r="AY25" s="22">
        <v>2</v>
      </c>
      <c r="AZ25" s="23">
        <v>63</v>
      </c>
      <c r="BA25" s="23">
        <f t="shared" si="25"/>
        <v>65</v>
      </c>
      <c r="BB25" s="38">
        <f t="shared" si="26"/>
        <v>440</v>
      </c>
      <c r="BC25" s="45">
        <f t="shared" si="27"/>
        <v>4605</v>
      </c>
      <c r="BD25" s="22"/>
      <c r="BE25" s="23"/>
      <c r="BF25" s="23" t="str">
        <f t="shared" si="28"/>
        <v>-</v>
      </c>
      <c r="BG25" s="38">
        <f t="shared" si="29"/>
        <v>440</v>
      </c>
      <c r="BH25" s="45">
        <f t="shared" si="30"/>
        <v>4605</v>
      </c>
      <c r="BI25" s="22">
        <v>29</v>
      </c>
      <c r="BJ25" s="23">
        <v>77</v>
      </c>
      <c r="BK25" s="23">
        <f t="shared" si="31"/>
        <v>106</v>
      </c>
      <c r="BL25" s="38">
        <f t="shared" si="32"/>
        <v>546</v>
      </c>
      <c r="BM25" s="45">
        <f t="shared" si="33"/>
        <v>4711</v>
      </c>
      <c r="BN25" s="22">
        <v>4</v>
      </c>
      <c r="BO25" s="23">
        <v>6</v>
      </c>
      <c r="BP25" s="23">
        <f t="shared" si="34"/>
        <v>10</v>
      </c>
      <c r="BQ25" s="38">
        <f t="shared" si="35"/>
        <v>556</v>
      </c>
      <c r="BR25" s="45">
        <f t="shared" si="36"/>
        <v>4721</v>
      </c>
      <c r="BS25" s="22"/>
      <c r="BT25" s="23">
        <v>14</v>
      </c>
      <c r="BU25" s="23">
        <f t="shared" si="37"/>
        <v>14</v>
      </c>
      <c r="BV25" s="38">
        <f t="shared" si="38"/>
        <v>570</v>
      </c>
      <c r="BW25" s="45">
        <f t="shared" si="39"/>
        <v>4735</v>
      </c>
      <c r="BX25" s="22">
        <v>34</v>
      </c>
      <c r="BY25" s="23">
        <v>18</v>
      </c>
      <c r="BZ25" s="23">
        <f t="shared" si="40"/>
        <v>52</v>
      </c>
      <c r="CA25" s="38">
        <f t="shared" si="41"/>
        <v>622</v>
      </c>
      <c r="CB25" s="45">
        <f t="shared" si="42"/>
        <v>4787</v>
      </c>
      <c r="CC25" s="22">
        <v>39</v>
      </c>
      <c r="CD25" s="23">
        <v>4</v>
      </c>
      <c r="CE25" s="23">
        <f t="shared" si="43"/>
        <v>43</v>
      </c>
      <c r="CF25" s="38">
        <f t="shared" si="44"/>
        <v>665</v>
      </c>
      <c r="CG25" s="45">
        <f t="shared" si="45"/>
        <v>4830</v>
      </c>
      <c r="CH25" s="22">
        <v>74</v>
      </c>
      <c r="CI25" s="23">
        <v>320</v>
      </c>
      <c r="CJ25" s="23">
        <f t="shared" si="46"/>
        <v>394</v>
      </c>
      <c r="CK25" s="38">
        <f t="shared" si="47"/>
        <v>1059</v>
      </c>
      <c r="CL25" s="45">
        <f t="shared" si="48"/>
        <v>5224</v>
      </c>
      <c r="CM25" s="22">
        <v>9</v>
      </c>
      <c r="CN25" s="23">
        <v>320</v>
      </c>
      <c r="CO25" s="23">
        <f t="shared" si="49"/>
        <v>329</v>
      </c>
      <c r="CP25" s="38">
        <f t="shared" si="50"/>
        <v>1388</v>
      </c>
      <c r="CQ25" s="45">
        <f t="shared" si="51"/>
        <v>5553</v>
      </c>
    </row>
    <row r="26" spans="2:95" ht="12.9" customHeight="1" x14ac:dyDescent="0.3">
      <c r="B26" s="21" t="s">
        <v>20</v>
      </c>
      <c r="C26" s="22">
        <v>1</v>
      </c>
      <c r="D26" s="23">
        <v>174</v>
      </c>
      <c r="E26" s="23">
        <v>175</v>
      </c>
      <c r="F26" s="31">
        <f t="shared" si="0"/>
        <v>1.7500000000000002E-2</v>
      </c>
      <c r="G26" s="22">
        <v>3</v>
      </c>
      <c r="H26" s="23"/>
      <c r="I26" s="23">
        <f t="shared" si="1"/>
        <v>3</v>
      </c>
      <c r="J26" s="30">
        <f t="shared" si="2"/>
        <v>178</v>
      </c>
      <c r="K26" s="31">
        <f t="shared" si="3"/>
        <v>1.78E-2</v>
      </c>
      <c r="L26" s="24"/>
      <c r="M26" s="23"/>
      <c r="N26" s="23" t="str">
        <f t="shared" si="4"/>
        <v>-</v>
      </c>
      <c r="O26" s="30">
        <f t="shared" si="5"/>
        <v>178</v>
      </c>
      <c r="P26" s="31">
        <f t="shared" si="6"/>
        <v>1.78E-2</v>
      </c>
      <c r="Q26" s="22"/>
      <c r="R26" s="23"/>
      <c r="S26" s="23" t="str">
        <f t="shared" si="7"/>
        <v>-</v>
      </c>
      <c r="T26" s="30">
        <f t="shared" si="8"/>
        <v>178</v>
      </c>
      <c r="U26" s="31">
        <f t="shared" si="9"/>
        <v>1.78E-2</v>
      </c>
      <c r="V26" s="24">
        <v>4</v>
      </c>
      <c r="W26" s="23"/>
      <c r="X26" s="23">
        <f t="shared" si="10"/>
        <v>4</v>
      </c>
      <c r="Y26" s="30">
        <f t="shared" si="11"/>
        <v>182</v>
      </c>
      <c r="Z26" s="31">
        <f t="shared" si="12"/>
        <v>1.8200000000000001E-2</v>
      </c>
      <c r="AA26" s="22">
        <v>25</v>
      </c>
      <c r="AB26" s="23">
        <v>22</v>
      </c>
      <c r="AC26" s="23">
        <f t="shared" si="13"/>
        <v>47</v>
      </c>
      <c r="AD26" s="30">
        <f t="shared" si="14"/>
        <v>229</v>
      </c>
      <c r="AE26" s="31">
        <f t="shared" si="15"/>
        <v>2.29E-2</v>
      </c>
      <c r="AF26" s="24">
        <v>9</v>
      </c>
      <c r="AG26" s="23">
        <v>21</v>
      </c>
      <c r="AH26" s="23">
        <f t="shared" si="16"/>
        <v>30</v>
      </c>
      <c r="AI26" s="30">
        <f t="shared" si="17"/>
        <v>259</v>
      </c>
      <c r="AJ26" s="31">
        <f t="shared" si="18"/>
        <v>2.5899999999999999E-2</v>
      </c>
      <c r="AK26" s="51"/>
      <c r="AL26" s="40">
        <v>30</v>
      </c>
      <c r="AM26" s="41">
        <f t="shared" si="52"/>
        <v>30</v>
      </c>
      <c r="AN26" s="46">
        <v>508</v>
      </c>
      <c r="AO26" s="39">
        <v>5</v>
      </c>
      <c r="AP26" s="40">
        <v>33</v>
      </c>
      <c r="AQ26" s="40">
        <f t="shared" si="19"/>
        <v>38</v>
      </c>
      <c r="AR26" s="41">
        <f t="shared" si="20"/>
        <v>68</v>
      </c>
      <c r="AS26" s="46">
        <f t="shared" si="21"/>
        <v>546</v>
      </c>
      <c r="AT26" s="39">
        <v>1</v>
      </c>
      <c r="AU26" s="40">
        <v>10</v>
      </c>
      <c r="AV26" s="40">
        <f t="shared" si="22"/>
        <v>11</v>
      </c>
      <c r="AW26" s="41">
        <f t="shared" si="23"/>
        <v>79</v>
      </c>
      <c r="AX26" s="46">
        <f t="shared" si="24"/>
        <v>557</v>
      </c>
      <c r="AY26" s="39"/>
      <c r="AZ26" s="40">
        <v>3</v>
      </c>
      <c r="BA26" s="40">
        <f t="shared" si="25"/>
        <v>3</v>
      </c>
      <c r="BB26" s="41">
        <f t="shared" si="26"/>
        <v>82</v>
      </c>
      <c r="BC26" s="46">
        <f t="shared" si="27"/>
        <v>560</v>
      </c>
      <c r="BD26" s="39">
        <v>8</v>
      </c>
      <c r="BE26" s="40"/>
      <c r="BF26" s="40">
        <f t="shared" si="28"/>
        <v>8</v>
      </c>
      <c r="BG26" s="41">
        <f t="shared" si="29"/>
        <v>90</v>
      </c>
      <c r="BH26" s="46">
        <f t="shared" si="30"/>
        <v>568</v>
      </c>
      <c r="BI26" s="39">
        <v>6</v>
      </c>
      <c r="BJ26" s="40">
        <v>11</v>
      </c>
      <c r="BK26" s="40">
        <f t="shared" si="31"/>
        <v>17</v>
      </c>
      <c r="BL26" s="41">
        <f t="shared" si="32"/>
        <v>107</v>
      </c>
      <c r="BM26" s="46">
        <f t="shared" si="33"/>
        <v>585</v>
      </c>
      <c r="BN26" s="39"/>
      <c r="BO26" s="40">
        <v>1</v>
      </c>
      <c r="BP26" s="40">
        <f t="shared" si="34"/>
        <v>1</v>
      </c>
      <c r="BQ26" s="41">
        <f t="shared" si="35"/>
        <v>108</v>
      </c>
      <c r="BR26" s="46">
        <f t="shared" si="36"/>
        <v>586</v>
      </c>
      <c r="BS26" s="39"/>
      <c r="BT26" s="40"/>
      <c r="BU26" s="40" t="str">
        <f t="shared" si="37"/>
        <v>-</v>
      </c>
      <c r="BV26" s="41">
        <f t="shared" si="38"/>
        <v>108</v>
      </c>
      <c r="BW26" s="46">
        <f t="shared" si="39"/>
        <v>586</v>
      </c>
      <c r="BX26" s="39">
        <v>7</v>
      </c>
      <c r="BY26" s="40">
        <v>67</v>
      </c>
      <c r="BZ26" s="40">
        <f t="shared" si="40"/>
        <v>74</v>
      </c>
      <c r="CA26" s="41">
        <f t="shared" si="41"/>
        <v>182</v>
      </c>
      <c r="CB26" s="46">
        <f t="shared" si="42"/>
        <v>660</v>
      </c>
      <c r="CC26" s="39">
        <v>4</v>
      </c>
      <c r="CD26" s="40">
        <v>21</v>
      </c>
      <c r="CE26" s="40">
        <f t="shared" si="43"/>
        <v>25</v>
      </c>
      <c r="CF26" s="41">
        <f t="shared" si="44"/>
        <v>207</v>
      </c>
      <c r="CG26" s="46">
        <f t="shared" si="45"/>
        <v>685</v>
      </c>
      <c r="CH26" s="39">
        <v>3</v>
      </c>
      <c r="CI26" s="40"/>
      <c r="CJ26" s="40">
        <f t="shared" si="46"/>
        <v>3</v>
      </c>
      <c r="CK26" s="41">
        <f t="shared" si="47"/>
        <v>210</v>
      </c>
      <c r="CL26" s="46">
        <f t="shared" si="48"/>
        <v>688</v>
      </c>
      <c r="CM26" s="39">
        <v>10</v>
      </c>
      <c r="CN26" s="40">
        <v>9</v>
      </c>
      <c r="CO26" s="40">
        <f t="shared" si="49"/>
        <v>19</v>
      </c>
      <c r="CP26" s="41">
        <f t="shared" si="50"/>
        <v>229</v>
      </c>
      <c r="CQ26" s="46">
        <f t="shared" si="51"/>
        <v>707</v>
      </c>
    </row>
    <row r="27" spans="2:95" ht="14.4" thickBot="1" x14ac:dyDescent="0.35">
      <c r="B27" s="25" t="s">
        <v>29</v>
      </c>
      <c r="C27" s="26">
        <v>9</v>
      </c>
      <c r="D27" s="27">
        <v>1752</v>
      </c>
      <c r="E27" s="32">
        <v>1761</v>
      </c>
      <c r="F27" s="28">
        <f t="shared" ref="F27:AG27" si="53">SUM(F7:F26)</f>
        <v>0.17609999999999998</v>
      </c>
      <c r="G27" s="26">
        <f t="shared" si="53"/>
        <v>60</v>
      </c>
      <c r="H27" s="27">
        <f t="shared" si="53"/>
        <v>2136</v>
      </c>
      <c r="I27" s="32">
        <f t="shared" si="53"/>
        <v>2196</v>
      </c>
      <c r="J27" s="29">
        <f>SUM(J7:J26)</f>
        <v>3957</v>
      </c>
      <c r="K27" s="28">
        <f t="shared" si="53"/>
        <v>0.3957</v>
      </c>
      <c r="L27" s="26">
        <f t="shared" si="53"/>
        <v>4</v>
      </c>
      <c r="M27" s="27">
        <f t="shared" si="53"/>
        <v>138</v>
      </c>
      <c r="N27" s="32">
        <f t="shared" si="53"/>
        <v>142</v>
      </c>
      <c r="O27" s="29">
        <f>SUM(O7:O26)</f>
        <v>4099</v>
      </c>
      <c r="P27" s="28">
        <f t="shared" si="53"/>
        <v>0.40989999999999999</v>
      </c>
      <c r="Q27" s="26">
        <f t="shared" si="53"/>
        <v>16</v>
      </c>
      <c r="R27" s="27">
        <f t="shared" si="53"/>
        <v>331</v>
      </c>
      <c r="S27" s="32">
        <f t="shared" si="53"/>
        <v>347</v>
      </c>
      <c r="T27" s="29">
        <f>SUM(T7:T26)</f>
        <v>4446</v>
      </c>
      <c r="U27" s="28">
        <f t="shared" si="53"/>
        <v>0.4446</v>
      </c>
      <c r="V27" s="26">
        <f t="shared" si="53"/>
        <v>137</v>
      </c>
      <c r="W27" s="27">
        <f t="shared" si="53"/>
        <v>626</v>
      </c>
      <c r="X27" s="32">
        <f t="shared" si="53"/>
        <v>763</v>
      </c>
      <c r="Y27" s="29">
        <f>SUM(Y7:Y26)</f>
        <v>5209</v>
      </c>
      <c r="Z27" s="28">
        <f t="shared" si="53"/>
        <v>0.52089999999999992</v>
      </c>
      <c r="AA27" s="26">
        <f t="shared" si="53"/>
        <v>139</v>
      </c>
      <c r="AB27" s="27">
        <f t="shared" si="53"/>
        <v>694</v>
      </c>
      <c r="AC27" s="32">
        <f t="shared" si="53"/>
        <v>833</v>
      </c>
      <c r="AD27" s="29">
        <f>SUM(AD7:AD26)</f>
        <v>6042</v>
      </c>
      <c r="AE27" s="28">
        <f t="shared" si="53"/>
        <v>0.60420000000000007</v>
      </c>
      <c r="AF27" s="26">
        <f t="shared" si="53"/>
        <v>108</v>
      </c>
      <c r="AG27" s="27">
        <f t="shared" si="53"/>
        <v>1926</v>
      </c>
      <c r="AH27" s="32">
        <f t="shared" ref="AH27" si="54">SUM(AH7:AH26)</f>
        <v>2034</v>
      </c>
      <c r="AI27" s="29">
        <f>SUM(AI7:AI26)</f>
        <v>8076</v>
      </c>
      <c r="AJ27" s="28">
        <f t="shared" ref="AJ27" si="55">SUM(AJ7:AJ26)</f>
        <v>0.80759999999999998</v>
      </c>
      <c r="AK27" s="42">
        <f t="shared" ref="AK27:AL27" si="56">SUM(AK7:AK26)</f>
        <v>58</v>
      </c>
      <c r="AL27" s="43">
        <f t="shared" si="56"/>
        <v>1266</v>
      </c>
      <c r="AM27" s="65">
        <f t="shared" ref="AM27" si="57">SUM(AM7:AM26)</f>
        <v>1324</v>
      </c>
      <c r="AN27" s="66">
        <f t="shared" ref="AN27" si="58">SUM(AN7:AN26)</f>
        <v>10000</v>
      </c>
      <c r="AO27" s="42">
        <f t="shared" ref="AO27:AP27" si="59">SUM(AO7:AO26)</f>
        <v>56</v>
      </c>
      <c r="AP27" s="43">
        <f t="shared" si="59"/>
        <v>1732</v>
      </c>
      <c r="AQ27" s="44">
        <f t="shared" ref="AQ27" si="60">SUM(AQ7:AQ26)</f>
        <v>1788</v>
      </c>
      <c r="AR27" s="65">
        <f>AM27+AQ29</f>
        <v>3712</v>
      </c>
      <c r="AS27" s="66">
        <f>SUM(AS7:AS26)</f>
        <v>11788</v>
      </c>
      <c r="AT27" s="42">
        <f t="shared" ref="AT27:AV27" si="61">SUM(AT7:AT26)</f>
        <v>49</v>
      </c>
      <c r="AU27" s="43">
        <f t="shared" si="61"/>
        <v>2463</v>
      </c>
      <c r="AV27" s="44">
        <f t="shared" si="61"/>
        <v>2512</v>
      </c>
      <c r="AW27" s="65">
        <f>AR27+AV27</f>
        <v>6224</v>
      </c>
      <c r="AX27" s="66">
        <f>SUM(AX7:AX26)</f>
        <v>14300</v>
      </c>
      <c r="AY27" s="42">
        <f t="shared" ref="AY27:BA27" si="62">SUM(AY7:AY26)</f>
        <v>61</v>
      </c>
      <c r="AZ27" s="43">
        <f t="shared" si="62"/>
        <v>1543</v>
      </c>
      <c r="BA27" s="44">
        <f t="shared" si="62"/>
        <v>1604</v>
      </c>
      <c r="BB27" s="65">
        <f>AW27+BA27</f>
        <v>7828</v>
      </c>
      <c r="BC27" s="66">
        <f>SUM(BC7:BC26)</f>
        <v>15904</v>
      </c>
      <c r="BD27" s="42">
        <f t="shared" ref="BD27:BF27" si="63">SUM(BD7:BD26)</f>
        <v>34</v>
      </c>
      <c r="BE27" s="43">
        <f t="shared" si="63"/>
        <v>1939</v>
      </c>
      <c r="BF27" s="44">
        <f t="shared" si="63"/>
        <v>1973</v>
      </c>
      <c r="BG27" s="65">
        <f>BB27+BF27</f>
        <v>9801</v>
      </c>
      <c r="BH27" s="66">
        <f>SUM(BH7:BH26)</f>
        <v>17877</v>
      </c>
      <c r="BI27" s="42">
        <f t="shared" ref="BI27:BK27" si="64">SUM(BI7:BI26)</f>
        <v>156</v>
      </c>
      <c r="BJ27" s="43">
        <f t="shared" si="64"/>
        <v>2438</v>
      </c>
      <c r="BK27" s="44">
        <f t="shared" si="64"/>
        <v>2594</v>
      </c>
      <c r="BL27" s="65">
        <f>BG27+BK27</f>
        <v>12395</v>
      </c>
      <c r="BM27" s="66">
        <f>SUM(BM7:BM26)</f>
        <v>20471</v>
      </c>
      <c r="BN27" s="42">
        <f t="shared" ref="BN27:BP27" si="65">SUM(BN7:BN26)</f>
        <v>65</v>
      </c>
      <c r="BO27" s="43">
        <f t="shared" si="65"/>
        <v>2008</v>
      </c>
      <c r="BP27" s="44">
        <f t="shared" si="65"/>
        <v>2073</v>
      </c>
      <c r="BQ27" s="65">
        <f>BL27+BP27</f>
        <v>14468</v>
      </c>
      <c r="BR27" s="66">
        <f>SUM(BR7:BR26)</f>
        <v>22544</v>
      </c>
      <c r="BS27" s="42">
        <f t="shared" ref="BS27:BU27" si="66">SUM(BS7:BS26)</f>
        <v>52</v>
      </c>
      <c r="BT27" s="43">
        <f t="shared" si="66"/>
        <v>1581</v>
      </c>
      <c r="BU27" s="44">
        <f t="shared" si="66"/>
        <v>1633</v>
      </c>
      <c r="BV27" s="65">
        <f>BQ27+BU27</f>
        <v>16101</v>
      </c>
      <c r="BW27" s="66">
        <f>SUM(BW7:BW26)</f>
        <v>24177</v>
      </c>
      <c r="BX27" s="42">
        <f t="shared" ref="BX27:BZ27" si="67">SUM(BX7:BX26)</f>
        <v>413</v>
      </c>
      <c r="BY27" s="43">
        <f t="shared" si="67"/>
        <v>4922</v>
      </c>
      <c r="BZ27" s="44">
        <f t="shared" si="67"/>
        <v>5335</v>
      </c>
      <c r="CA27" s="65">
        <f>BV27+BZ27</f>
        <v>21436</v>
      </c>
      <c r="CB27" s="66">
        <f>SUM(CB7:CB26)</f>
        <v>29512</v>
      </c>
      <c r="CC27" s="42">
        <f t="shared" ref="CC27:CE27" si="68">SUM(CC7:CC26)</f>
        <v>91</v>
      </c>
      <c r="CD27" s="43">
        <f t="shared" si="68"/>
        <v>1670</v>
      </c>
      <c r="CE27" s="44">
        <f t="shared" si="68"/>
        <v>1761</v>
      </c>
      <c r="CF27" s="65">
        <f>CA27+CE27</f>
        <v>23197</v>
      </c>
      <c r="CG27" s="66">
        <f>SUM(CG7:CG26)</f>
        <v>31273</v>
      </c>
      <c r="CH27" s="42">
        <f t="shared" ref="CH27:CJ27" si="69">SUM(CH7:CH26)</f>
        <v>286</v>
      </c>
      <c r="CI27" s="43">
        <f t="shared" si="69"/>
        <v>2998</v>
      </c>
      <c r="CJ27" s="44">
        <f t="shared" si="69"/>
        <v>3284</v>
      </c>
      <c r="CK27" s="65">
        <f>CF27+CJ27</f>
        <v>26481</v>
      </c>
      <c r="CL27" s="66">
        <f>SUM(CL7:CL26)</f>
        <v>34557</v>
      </c>
      <c r="CM27" s="42">
        <f t="shared" ref="CM27:CO27" si="70">SUM(CM7:CM26)</f>
        <v>277</v>
      </c>
      <c r="CN27" s="43">
        <f t="shared" si="70"/>
        <v>1679</v>
      </c>
      <c r="CO27" s="44">
        <f t="shared" si="70"/>
        <v>1956</v>
      </c>
      <c r="CP27" s="65">
        <f>CK27+CO27</f>
        <v>28437</v>
      </c>
      <c r="CQ27" s="66">
        <f>SUM(CQ7:CQ26)</f>
        <v>36513</v>
      </c>
    </row>
    <row r="28" spans="2:95" ht="14.4" thickBot="1" x14ac:dyDescent="0.35">
      <c r="B28" s="34"/>
      <c r="C28" s="33"/>
      <c r="D28" s="33"/>
      <c r="E28" s="33"/>
      <c r="F28" s="35"/>
      <c r="G28" s="33"/>
      <c r="H28" s="33"/>
      <c r="I28" s="33"/>
      <c r="J28" s="33"/>
      <c r="K28" s="35"/>
      <c r="L28" s="33"/>
      <c r="M28" s="33"/>
      <c r="N28" s="33"/>
      <c r="O28" s="33"/>
      <c r="P28" s="35"/>
      <c r="Q28" s="33"/>
      <c r="R28" s="33"/>
      <c r="S28" s="33"/>
      <c r="T28" s="33"/>
      <c r="U28" s="35"/>
      <c r="V28" s="33"/>
      <c r="W28" s="33"/>
      <c r="X28" s="33"/>
      <c r="Y28" s="33"/>
      <c r="Z28" s="35"/>
      <c r="AA28" s="33"/>
      <c r="AB28" s="33"/>
      <c r="AC28" s="33"/>
      <c r="AD28" s="33"/>
      <c r="AE28" s="35"/>
      <c r="AF28" s="33"/>
      <c r="AG28" s="33"/>
      <c r="AH28" s="33"/>
      <c r="AI28" s="33"/>
      <c r="AJ28" s="35"/>
      <c r="AK28" s="33"/>
      <c r="AL28" s="33"/>
      <c r="AM28" s="56"/>
      <c r="AN28" s="57"/>
      <c r="AO28" s="80" t="s">
        <v>62</v>
      </c>
      <c r="AP28" s="81"/>
      <c r="AQ28" s="67">
        <v>600</v>
      </c>
      <c r="AR28" s="56"/>
      <c r="AS28" s="57"/>
      <c r="AT28" s="33"/>
      <c r="AU28" s="33"/>
      <c r="AV28" s="33"/>
      <c r="AW28" s="56"/>
      <c r="AX28" s="57"/>
      <c r="AY28" s="33"/>
      <c r="AZ28" s="33"/>
      <c r="BA28" s="33"/>
      <c r="BB28" s="56"/>
      <c r="BC28" s="57"/>
      <c r="BD28" s="33"/>
      <c r="BE28" s="33"/>
      <c r="BF28" s="33"/>
      <c r="BG28" s="56"/>
      <c r="BH28" s="57"/>
      <c r="BI28" s="33"/>
      <c r="BJ28" s="33"/>
      <c r="BK28" s="33"/>
      <c r="BL28" s="56"/>
      <c r="BM28" s="57"/>
      <c r="BN28" s="33"/>
      <c r="BO28" s="33"/>
      <c r="BP28" s="33"/>
      <c r="BQ28" s="56"/>
      <c r="BR28" s="57"/>
      <c r="BS28" s="33"/>
      <c r="BT28" s="33"/>
      <c r="BU28" s="33"/>
      <c r="BV28" s="56"/>
      <c r="BW28" s="57"/>
      <c r="BX28" s="33"/>
      <c r="BY28" s="33"/>
      <c r="BZ28" s="33"/>
      <c r="CA28" s="56"/>
      <c r="CB28" s="57"/>
      <c r="CC28" s="33"/>
      <c r="CD28" s="33"/>
      <c r="CE28" s="33"/>
      <c r="CF28" s="56"/>
      <c r="CG28" s="57"/>
      <c r="CH28" s="33"/>
      <c r="CI28" s="33"/>
      <c r="CJ28" s="33"/>
      <c r="CK28" s="56"/>
      <c r="CL28" s="57"/>
      <c r="CM28" s="33"/>
      <c r="CN28" s="33"/>
      <c r="CO28" s="33"/>
      <c r="CP28" s="56"/>
      <c r="CQ28" s="57"/>
    </row>
    <row r="29" spans="2:95" ht="14.4" thickBot="1" x14ac:dyDescent="0.35">
      <c r="B29" s="34"/>
      <c r="C29" s="33"/>
      <c r="D29" s="33"/>
      <c r="E29" s="33"/>
      <c r="F29" s="35"/>
      <c r="G29" s="33"/>
      <c r="H29" s="33"/>
      <c r="I29" s="33"/>
      <c r="J29" s="33"/>
      <c r="K29" s="35"/>
      <c r="L29" s="33"/>
      <c r="M29" s="33"/>
      <c r="N29" s="33"/>
      <c r="O29" s="33"/>
      <c r="P29" s="35"/>
      <c r="Q29" s="33"/>
      <c r="R29" s="33"/>
      <c r="S29" s="33"/>
      <c r="T29" s="33"/>
      <c r="U29" s="35"/>
      <c r="V29" s="33"/>
      <c r="W29" s="33"/>
      <c r="X29" s="33"/>
      <c r="Y29" s="33"/>
      <c r="Z29" s="35"/>
      <c r="AA29" s="33"/>
      <c r="AB29" s="33"/>
      <c r="AC29" s="33"/>
      <c r="AD29" s="33"/>
      <c r="AE29" s="35"/>
      <c r="AF29" s="33"/>
      <c r="AG29" s="33"/>
      <c r="AH29" s="33"/>
      <c r="AI29" s="33"/>
      <c r="AJ29" s="35"/>
      <c r="AK29" s="33"/>
      <c r="AL29" s="33"/>
      <c r="AM29" s="56"/>
      <c r="AN29" s="57"/>
      <c r="AO29" s="82" t="s">
        <v>63</v>
      </c>
      <c r="AP29" s="83"/>
      <c r="AQ29" s="68">
        <f>SUM(AQ27:AQ28)</f>
        <v>2388</v>
      </c>
      <c r="AR29" s="56"/>
      <c r="AS29" s="57"/>
      <c r="AT29" s="72" t="s">
        <v>60</v>
      </c>
      <c r="AU29" s="73"/>
      <c r="AV29" s="74"/>
      <c r="AW29" s="53">
        <f>AW27/AU3</f>
        <v>0.26760684495657411</v>
      </c>
      <c r="AX29" s="54">
        <f>AX27/AU2</f>
        <v>0.16067415730337078</v>
      </c>
      <c r="AY29" s="72" t="s">
        <v>60</v>
      </c>
      <c r="AZ29" s="73"/>
      <c r="BA29" s="74"/>
      <c r="BB29" s="53">
        <f>BB27/AZ3</f>
        <v>0.33657236219795339</v>
      </c>
      <c r="BC29" s="54">
        <f>BC27/AZ2</f>
        <v>0.17869662921348314</v>
      </c>
      <c r="BD29" s="72" t="s">
        <v>60</v>
      </c>
      <c r="BE29" s="73"/>
      <c r="BF29" s="74"/>
      <c r="BG29" s="53">
        <f>BG27/BE3</f>
        <v>0.42140338808152034</v>
      </c>
      <c r="BH29" s="54">
        <f>BH27/BE2</f>
        <v>0.20086516853932584</v>
      </c>
      <c r="BI29" s="72" t="s">
        <v>60</v>
      </c>
      <c r="BJ29" s="73"/>
      <c r="BK29" s="74"/>
      <c r="BL29" s="53">
        <f>BL27/BJ3</f>
        <v>0.53293490411901279</v>
      </c>
      <c r="BM29" s="54">
        <f>BM27/BJ2</f>
        <v>0.23001123595505618</v>
      </c>
      <c r="BN29" s="72" t="s">
        <v>60</v>
      </c>
      <c r="BO29" s="73"/>
      <c r="BP29" s="74"/>
      <c r="BQ29" s="53">
        <f>BQ27/BO3</f>
        <v>0.62206552584057095</v>
      </c>
      <c r="BR29" s="54">
        <f>BR27/BO2</f>
        <v>0.25330337078651688</v>
      </c>
      <c r="BS29" s="72" t="s">
        <v>60</v>
      </c>
      <c r="BT29" s="73"/>
      <c r="BU29" s="74"/>
      <c r="BV29" s="53">
        <f>BV27/BT3</f>
        <v>0.69227792587496773</v>
      </c>
      <c r="BW29" s="54">
        <f>BW27/BT2</f>
        <v>0.2716516853932584</v>
      </c>
      <c r="BX29" s="72" t="s">
        <v>60</v>
      </c>
      <c r="BY29" s="73"/>
      <c r="BZ29" s="74"/>
      <c r="CA29" s="53">
        <f>CA27/BY3</f>
        <v>0.92166136383179986</v>
      </c>
      <c r="CB29" s="54">
        <f>CB27/BY2</f>
        <v>0.33159550561797752</v>
      </c>
      <c r="CC29" s="72" t="s">
        <v>60</v>
      </c>
      <c r="CD29" s="73"/>
      <c r="CE29" s="74"/>
      <c r="CF29" s="53">
        <f>CF27/CD3</f>
        <v>0.99737724653882531</v>
      </c>
      <c r="CG29" s="54">
        <f>CG27/CD2</f>
        <v>0.35138202247191014</v>
      </c>
      <c r="CH29" s="72" t="s">
        <v>60</v>
      </c>
      <c r="CI29" s="73"/>
      <c r="CJ29" s="74"/>
      <c r="CK29" s="53">
        <f>CK27/CI3</f>
        <v>1.1385759738584573</v>
      </c>
      <c r="CL29" s="54">
        <f>CL27/CI2</f>
        <v>0.38828089887640449</v>
      </c>
      <c r="CM29" s="72" t="s">
        <v>60</v>
      </c>
      <c r="CN29" s="73"/>
      <c r="CO29" s="74"/>
      <c r="CP29" s="53">
        <f>CP27/CN3</f>
        <v>1.2226760684495657</v>
      </c>
      <c r="CQ29" s="54">
        <f>CQ27/CN2</f>
        <v>0.41025842696629211</v>
      </c>
    </row>
    <row r="30" spans="2:95" ht="15" customHeight="1" thickBot="1" x14ac:dyDescent="0.35">
      <c r="B30" s="34"/>
      <c r="C30" s="33"/>
      <c r="D30" s="33"/>
      <c r="E30" s="33"/>
      <c r="F30" s="35"/>
      <c r="G30" s="33"/>
      <c r="H30" s="33"/>
      <c r="I30" s="33"/>
      <c r="J30" s="33"/>
      <c r="K30" s="35"/>
      <c r="L30" s="33"/>
      <c r="M30" s="33"/>
      <c r="N30" s="33"/>
      <c r="O30" s="33"/>
      <c r="P30" s="35"/>
      <c r="Q30" s="33"/>
      <c r="R30" s="33"/>
      <c r="S30" s="33"/>
      <c r="T30" s="33"/>
      <c r="U30" s="35"/>
      <c r="V30" s="33"/>
      <c r="W30" s="33"/>
      <c r="X30" s="33"/>
      <c r="Y30" s="33"/>
      <c r="Z30" s="35"/>
      <c r="AA30" s="33"/>
      <c r="AB30" s="33"/>
      <c r="AC30" s="33"/>
      <c r="AD30" s="33"/>
      <c r="AE30" s="35"/>
      <c r="AF30" s="33"/>
      <c r="AG30" s="33"/>
      <c r="AH30" s="33"/>
      <c r="AI30" s="33"/>
      <c r="AK30" s="112" t="s">
        <v>60</v>
      </c>
      <c r="AL30" s="113"/>
      <c r="AM30" s="53">
        <f>AM27/AL3</f>
        <v>5.6926648895003873E-2</v>
      </c>
      <c r="AN30" s="54">
        <f>AN27/AL2</f>
        <v>0.11235955056179775</v>
      </c>
      <c r="AO30" s="72" t="s">
        <v>60</v>
      </c>
      <c r="AP30" s="73"/>
      <c r="AQ30" s="74"/>
      <c r="AR30" s="53">
        <f>AR27/AP3</f>
        <v>0.15960099750623441</v>
      </c>
      <c r="AS30" s="54">
        <f>AS27/AP2</f>
        <v>0.13244943820224719</v>
      </c>
    </row>
    <row r="31" spans="2:95" ht="14.4" thickBot="1" x14ac:dyDescent="0.35">
      <c r="B31" s="34"/>
      <c r="C31" s="33"/>
      <c r="D31" s="33"/>
      <c r="E31" s="33"/>
      <c r="F31" s="35"/>
      <c r="G31" s="33"/>
      <c r="H31" s="33"/>
      <c r="I31" s="33"/>
      <c r="J31" s="33"/>
      <c r="K31" s="35"/>
      <c r="L31" s="33"/>
      <c r="M31" s="33"/>
      <c r="N31" s="33"/>
      <c r="O31" s="33"/>
      <c r="P31" s="35"/>
      <c r="Q31" s="33"/>
      <c r="R31" s="33"/>
      <c r="S31" s="33"/>
      <c r="T31" s="33"/>
      <c r="U31" s="35"/>
      <c r="V31" s="33"/>
      <c r="W31" s="33"/>
      <c r="X31" s="33"/>
      <c r="Y31" s="33"/>
      <c r="Z31" s="35"/>
      <c r="AA31" s="33"/>
      <c r="AB31" s="33"/>
      <c r="AC31" s="33"/>
      <c r="AD31" s="33"/>
      <c r="AE31" s="35"/>
      <c r="AF31" s="33"/>
      <c r="AG31" s="33"/>
      <c r="AH31" s="33"/>
      <c r="AI31" s="33"/>
      <c r="AJ31" s="35"/>
      <c r="AK31" s="33"/>
      <c r="AL31" s="33"/>
      <c r="AM31" s="33"/>
      <c r="AN31" s="35"/>
      <c r="AO31" s="75"/>
      <c r="AP31" s="75"/>
      <c r="AQ31" s="33"/>
      <c r="AR31" s="33"/>
      <c r="AS31" s="35"/>
      <c r="AT31" s="52"/>
    </row>
    <row r="32" spans="2:95" ht="96" customHeight="1" thickBot="1" x14ac:dyDescent="0.35">
      <c r="B32" s="98" t="s">
        <v>46</v>
      </c>
      <c r="C32" s="99"/>
      <c r="D32" s="99"/>
      <c r="E32" s="99"/>
      <c r="F32" s="99"/>
      <c r="G32" s="99"/>
      <c r="H32" s="99"/>
      <c r="I32" s="99"/>
      <c r="J32" s="99"/>
      <c r="K32" s="99"/>
      <c r="L32" s="99"/>
      <c r="M32" s="99"/>
      <c r="N32" s="100"/>
      <c r="P32" s="114" t="s">
        <v>28</v>
      </c>
      <c r="Q32" s="115"/>
      <c r="R32" s="115"/>
      <c r="S32" s="115"/>
      <c r="T32" s="115"/>
      <c r="U32" s="115"/>
      <c r="V32" s="115"/>
      <c r="W32" s="115"/>
      <c r="X32" s="115"/>
      <c r="Y32" s="115"/>
      <c r="Z32" s="116"/>
      <c r="AK32" s="107" t="s">
        <v>61</v>
      </c>
      <c r="AL32" s="108"/>
      <c r="AM32" s="108"/>
      <c r="AN32" s="108"/>
      <c r="AO32" s="108"/>
      <c r="AP32" s="108"/>
      <c r="AQ32" s="108"/>
      <c r="AR32" s="108"/>
      <c r="AS32" s="109"/>
      <c r="BR32" s="55"/>
    </row>
    <row r="33" spans="2:14" ht="102.6" customHeight="1" x14ac:dyDescent="0.3">
      <c r="B33" s="101"/>
      <c r="C33" s="102"/>
      <c r="D33" s="102"/>
      <c r="E33" s="102"/>
      <c r="F33" s="102"/>
      <c r="G33" s="102"/>
      <c r="H33" s="102"/>
      <c r="I33" s="102"/>
      <c r="J33" s="102"/>
      <c r="K33" s="102"/>
      <c r="L33" s="102"/>
      <c r="M33" s="102"/>
      <c r="N33" s="103"/>
    </row>
    <row r="34" spans="2:14" ht="83.25" customHeight="1" thickBot="1" x14ac:dyDescent="0.35">
      <c r="B34" s="104"/>
      <c r="C34" s="105"/>
      <c r="D34" s="105"/>
      <c r="E34" s="105"/>
      <c r="F34" s="105"/>
      <c r="G34" s="105"/>
      <c r="H34" s="105"/>
      <c r="I34" s="105"/>
      <c r="J34" s="105"/>
      <c r="K34" s="105"/>
      <c r="L34" s="105"/>
      <c r="M34" s="105"/>
      <c r="N34" s="106"/>
    </row>
  </sheetData>
  <mergeCells count="46">
    <mergeCell ref="B32:N34"/>
    <mergeCell ref="AK32:AS32"/>
    <mergeCell ref="N2:Z2"/>
    <mergeCell ref="N3:O3"/>
    <mergeCell ref="AA5:AE5"/>
    <mergeCell ref="AF5:AJ5"/>
    <mergeCell ref="AK5:AN5"/>
    <mergeCell ref="AO5:AS5"/>
    <mergeCell ref="AK30:AL30"/>
    <mergeCell ref="AO30:AQ30"/>
    <mergeCell ref="P32:Z32"/>
    <mergeCell ref="B1:Z1"/>
    <mergeCell ref="V5:Z5"/>
    <mergeCell ref="AO28:AP28"/>
    <mergeCell ref="AO29:AP29"/>
    <mergeCell ref="K2:L2"/>
    <mergeCell ref="D2:H2"/>
    <mergeCell ref="B2:C2"/>
    <mergeCell ref="B3:C3"/>
    <mergeCell ref="I2:J2"/>
    <mergeCell ref="I3:J3"/>
    <mergeCell ref="C5:F5"/>
    <mergeCell ref="G5:K5"/>
    <mergeCell ref="L5:P5"/>
    <mergeCell ref="Q5:U5"/>
    <mergeCell ref="BI29:BK29"/>
    <mergeCell ref="BS5:BW5"/>
    <mergeCell ref="BS29:BU29"/>
    <mergeCell ref="BN5:BR5"/>
    <mergeCell ref="AO31:AP31"/>
    <mergeCell ref="AT29:AV29"/>
    <mergeCell ref="AY5:BC5"/>
    <mergeCell ref="BI5:BM5"/>
    <mergeCell ref="BD5:BH5"/>
    <mergeCell ref="BD29:BF29"/>
    <mergeCell ref="AY29:BA29"/>
    <mergeCell ref="AT5:AX5"/>
    <mergeCell ref="CH5:CL5"/>
    <mergeCell ref="CH29:CJ29"/>
    <mergeCell ref="CM5:CQ5"/>
    <mergeCell ref="CM29:CO29"/>
    <mergeCell ref="BN29:BP29"/>
    <mergeCell ref="CC5:CG5"/>
    <mergeCell ref="CC29:CE29"/>
    <mergeCell ref="BX5:CB5"/>
    <mergeCell ref="BX29:BZ29"/>
  </mergeCells>
  <pageMargins left="0.7" right="0.7" top="0.75" bottom="0.75" header="0.3" footer="0.3"/>
  <pageSetup orientation="portrait" r:id="rId1"/>
  <ignoredErrors>
    <ignoredError sqref="AH27 BV27 BQ27 BL27 BG27 BB27 AW27 AR27 CA27 CF27 CK27 CP27" formula="1"/>
    <ignoredError sqref="AQ7:AQ26"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Adrián Herazo</cp:lastModifiedBy>
  <dcterms:created xsi:type="dcterms:W3CDTF">2020-07-29T01:01:23Z</dcterms:created>
  <dcterms:modified xsi:type="dcterms:W3CDTF">2022-01-17T14:41:07Z</dcterms:modified>
</cp:coreProperties>
</file>