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adrian_herazo_uaesp_gov_co/Documents/] TEMP AP [/"/>
    </mc:Choice>
  </mc:AlternateContent>
  <xr:revisionPtr revIDLastSave="55" documentId="13_ncr:1_{1F8ABD53-D803-42D9-A7E8-EC46F3292ABC}" xr6:coauthVersionLast="47" xr6:coauthVersionMax="47" xr10:uidLastSave="{78E78D23-CAAB-4E91-BABF-813A2EE3698E}"/>
  <bookViews>
    <workbookView xWindow="-120" yWindow="-120" windowWidth="29040" windowHeight="15840" xr2:uid="{7616B226-4288-4872-8D87-5B17A54487BE}"/>
  </bookViews>
  <sheets>
    <sheet name="MAY" sheetId="26" r:id="rId1"/>
    <sheet name="ABR" sheetId="27" r:id="rId2"/>
    <sheet name="MAR" sheetId="25" r:id="rId3"/>
    <sheet name="FEB" sheetId="24" r:id="rId4"/>
    <sheet name="ENE" sheetId="2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7" l="1"/>
  <c r="D27" i="27"/>
  <c r="C27" i="27"/>
  <c r="N24" i="27"/>
  <c r="E31" i="27" s="1"/>
  <c r="M24" i="27"/>
  <c r="D31" i="27" s="1"/>
  <c r="L24" i="27"/>
  <c r="C31" i="27" s="1"/>
  <c r="F24" i="27"/>
  <c r="H24" i="27" s="1"/>
  <c r="O23" i="27"/>
  <c r="Q23" i="27" s="1"/>
  <c r="H23" i="27"/>
  <c r="F23" i="27"/>
  <c r="O22" i="27"/>
  <c r="Q22" i="27" s="1"/>
  <c r="F22" i="27"/>
  <c r="H22" i="27" s="1"/>
  <c r="Q21" i="27"/>
  <c r="O21" i="27"/>
  <c r="F21" i="27"/>
  <c r="H21" i="27" s="1"/>
  <c r="O20" i="27"/>
  <c r="Q20" i="27" s="1"/>
  <c r="H20" i="27"/>
  <c r="F20" i="27"/>
  <c r="O19" i="27"/>
  <c r="Q19" i="27" s="1"/>
  <c r="F19" i="27"/>
  <c r="H19" i="27" s="1"/>
  <c r="Q18" i="27"/>
  <c r="O18" i="27"/>
  <c r="F18" i="27"/>
  <c r="H18" i="27" s="1"/>
  <c r="O17" i="27"/>
  <c r="Q17" i="27" s="1"/>
  <c r="H17" i="27"/>
  <c r="F17" i="27"/>
  <c r="O16" i="27"/>
  <c r="Q16" i="27" s="1"/>
  <c r="F16" i="27"/>
  <c r="H16" i="27" s="1"/>
  <c r="Q15" i="27"/>
  <c r="O15" i="27"/>
  <c r="F15" i="27"/>
  <c r="H15" i="27" s="1"/>
  <c r="O14" i="27"/>
  <c r="Q14" i="27" s="1"/>
  <c r="H14" i="27"/>
  <c r="F14" i="27"/>
  <c r="O13" i="27"/>
  <c r="Q13" i="27" s="1"/>
  <c r="F13" i="27"/>
  <c r="H13" i="27" s="1"/>
  <c r="Q12" i="27"/>
  <c r="O12" i="27"/>
  <c r="F12" i="27"/>
  <c r="H12" i="27" s="1"/>
  <c r="O11" i="27"/>
  <c r="Q11" i="27" s="1"/>
  <c r="H11" i="27"/>
  <c r="F11" i="27"/>
  <c r="O10" i="27"/>
  <c r="Q10" i="27" s="1"/>
  <c r="F10" i="27"/>
  <c r="H10" i="27" s="1"/>
  <c r="Q9" i="27"/>
  <c r="O9" i="27"/>
  <c r="F9" i="27"/>
  <c r="H9" i="27" s="1"/>
  <c r="O8" i="27"/>
  <c r="Q8" i="27" s="1"/>
  <c r="H8" i="27"/>
  <c r="F8" i="27"/>
  <c r="O7" i="27"/>
  <c r="Q7" i="27" s="1"/>
  <c r="F7" i="27"/>
  <c r="F27" i="27" s="1"/>
  <c r="Q6" i="27"/>
  <c r="O6" i="27"/>
  <c r="F6" i="27"/>
  <c r="H6" i="27" s="1"/>
  <c r="O5" i="27"/>
  <c r="Q5" i="27" s="1"/>
  <c r="H5" i="27"/>
  <c r="F5" i="27"/>
  <c r="D35" i="27" l="1"/>
  <c r="C35" i="27"/>
  <c r="F31" i="27"/>
  <c r="C32" i="27" s="1"/>
  <c r="E36" i="27"/>
  <c r="C36" i="27"/>
  <c r="D28" i="27"/>
  <c r="E28" i="27"/>
  <c r="H7" i="27"/>
  <c r="O24" i="27"/>
  <c r="E35" i="27"/>
  <c r="C28" i="27"/>
  <c r="E32" i="27" l="1"/>
  <c r="H31" i="27"/>
  <c r="F35" i="27"/>
  <c r="H27" i="27" s="1"/>
  <c r="D32" i="27"/>
  <c r="D36" i="27"/>
  <c r="L24" i="26" l="1"/>
  <c r="M24" i="26" l="1"/>
  <c r="N24" i="26"/>
  <c r="E27" i="26" l="1"/>
  <c r="D27" i="26"/>
  <c r="C27" i="26"/>
  <c r="E31" i="26"/>
  <c r="D31" i="26"/>
  <c r="O24" i="26"/>
  <c r="F24" i="26"/>
  <c r="H24" i="26" s="1"/>
  <c r="O23" i="26"/>
  <c r="Q23" i="26" s="1"/>
  <c r="F23" i="26"/>
  <c r="H23" i="26" s="1"/>
  <c r="O22" i="26"/>
  <c r="Q22" i="26" s="1"/>
  <c r="F22" i="26"/>
  <c r="H22" i="26" s="1"/>
  <c r="O21" i="26"/>
  <c r="Q21" i="26" s="1"/>
  <c r="F21" i="26"/>
  <c r="H21" i="26" s="1"/>
  <c r="O20" i="26"/>
  <c r="Q20" i="26" s="1"/>
  <c r="F20" i="26"/>
  <c r="H20" i="26" s="1"/>
  <c r="O19" i="26"/>
  <c r="Q19" i="26" s="1"/>
  <c r="F19" i="26"/>
  <c r="H19" i="26" s="1"/>
  <c r="O18" i="26"/>
  <c r="Q18" i="26" s="1"/>
  <c r="F18" i="26"/>
  <c r="H18" i="26" s="1"/>
  <c r="O17" i="26"/>
  <c r="Q17" i="26" s="1"/>
  <c r="F17" i="26"/>
  <c r="H17" i="26" s="1"/>
  <c r="O16" i="26"/>
  <c r="Q16" i="26" s="1"/>
  <c r="F16" i="26"/>
  <c r="H16" i="26" s="1"/>
  <c r="O15" i="26"/>
  <c r="Q15" i="26" s="1"/>
  <c r="F15" i="26"/>
  <c r="H15" i="26" s="1"/>
  <c r="O14" i="26"/>
  <c r="Q14" i="26" s="1"/>
  <c r="F14" i="26"/>
  <c r="H14" i="26" s="1"/>
  <c r="O13" i="26"/>
  <c r="Q13" i="26" s="1"/>
  <c r="F13" i="26"/>
  <c r="H13" i="26" s="1"/>
  <c r="O12" i="26"/>
  <c r="Q12" i="26" s="1"/>
  <c r="F12" i="26"/>
  <c r="H12" i="26" s="1"/>
  <c r="O11" i="26"/>
  <c r="Q11" i="26" s="1"/>
  <c r="F11" i="26"/>
  <c r="H11" i="26" s="1"/>
  <c r="O10" i="26"/>
  <c r="Q10" i="26" s="1"/>
  <c r="F10" i="26"/>
  <c r="H10" i="26" s="1"/>
  <c r="O9" i="26"/>
  <c r="Q9" i="26" s="1"/>
  <c r="F9" i="26"/>
  <c r="H9" i="26" s="1"/>
  <c r="O8" i="26"/>
  <c r="Q8" i="26" s="1"/>
  <c r="F8" i="26"/>
  <c r="H8" i="26" s="1"/>
  <c r="O7" i="26"/>
  <c r="Q7" i="26" s="1"/>
  <c r="F7" i="26"/>
  <c r="H7" i="26" s="1"/>
  <c r="O6" i="26"/>
  <c r="Q6" i="26" s="1"/>
  <c r="F6" i="26"/>
  <c r="H6" i="26" s="1"/>
  <c r="O5" i="26"/>
  <c r="Q5" i="26" s="1"/>
  <c r="F5" i="26"/>
  <c r="H5" i="26" s="1"/>
  <c r="E27" i="25"/>
  <c r="D27" i="25"/>
  <c r="C27" i="25"/>
  <c r="N24" i="25"/>
  <c r="E31" i="25" s="1"/>
  <c r="M24" i="25"/>
  <c r="D31" i="25" s="1"/>
  <c r="L24" i="25"/>
  <c r="F24" i="25"/>
  <c r="H24" i="25" s="1"/>
  <c r="O23" i="25"/>
  <c r="Q23" i="25" s="1"/>
  <c r="H23" i="25"/>
  <c r="F23" i="25"/>
  <c r="O22" i="25"/>
  <c r="Q22" i="25" s="1"/>
  <c r="F22" i="25"/>
  <c r="H22" i="25" s="1"/>
  <c r="O21" i="25"/>
  <c r="Q21" i="25" s="1"/>
  <c r="H21" i="25"/>
  <c r="F21" i="25"/>
  <c r="O20" i="25"/>
  <c r="Q20" i="25" s="1"/>
  <c r="F20" i="25"/>
  <c r="H20" i="25" s="1"/>
  <c r="O19" i="25"/>
  <c r="Q19" i="25" s="1"/>
  <c r="F19" i="25"/>
  <c r="H19" i="25" s="1"/>
  <c r="O18" i="25"/>
  <c r="Q18" i="25" s="1"/>
  <c r="F18" i="25"/>
  <c r="H18" i="25" s="1"/>
  <c r="O17" i="25"/>
  <c r="Q17" i="25" s="1"/>
  <c r="F17" i="25"/>
  <c r="H17" i="25" s="1"/>
  <c r="Q16" i="25"/>
  <c r="O16" i="25"/>
  <c r="F16" i="25"/>
  <c r="H16" i="25" s="1"/>
  <c r="O15" i="25"/>
  <c r="Q15" i="25" s="1"/>
  <c r="F15" i="25"/>
  <c r="H15" i="25" s="1"/>
  <c r="O14" i="25"/>
  <c r="Q14" i="25" s="1"/>
  <c r="F14" i="25"/>
  <c r="H14" i="25" s="1"/>
  <c r="Q13" i="25"/>
  <c r="O13" i="25"/>
  <c r="F13" i="25"/>
  <c r="H13" i="25" s="1"/>
  <c r="O12" i="25"/>
  <c r="Q12" i="25" s="1"/>
  <c r="F12" i="25"/>
  <c r="H12" i="25" s="1"/>
  <c r="O11" i="25"/>
  <c r="Q11" i="25" s="1"/>
  <c r="F11" i="25"/>
  <c r="H11" i="25" s="1"/>
  <c r="O10" i="25"/>
  <c r="Q10" i="25" s="1"/>
  <c r="F10" i="25"/>
  <c r="H10" i="25" s="1"/>
  <c r="O9" i="25"/>
  <c r="Q9" i="25" s="1"/>
  <c r="F9" i="25"/>
  <c r="H9" i="25" s="1"/>
  <c r="O8" i="25"/>
  <c r="Q8" i="25" s="1"/>
  <c r="F8" i="25"/>
  <c r="H8" i="25" s="1"/>
  <c r="O7" i="25"/>
  <c r="Q7" i="25" s="1"/>
  <c r="F7" i="25"/>
  <c r="H7" i="25" s="1"/>
  <c r="O6" i="25"/>
  <c r="Q6" i="25" s="1"/>
  <c r="F6" i="25"/>
  <c r="O5" i="25"/>
  <c r="Q5" i="25" s="1"/>
  <c r="F5" i="25"/>
  <c r="H5" i="25" s="1"/>
  <c r="L24" i="24"/>
  <c r="C31" i="24" s="1"/>
  <c r="M24" i="24"/>
  <c r="D31" i="24" s="1"/>
  <c r="N24" i="24"/>
  <c r="E31" i="24" s="1"/>
  <c r="E27" i="24"/>
  <c r="D27" i="24"/>
  <c r="C27" i="24"/>
  <c r="F24" i="24"/>
  <c r="H24" i="24" s="1"/>
  <c r="O23" i="24"/>
  <c r="Q23" i="24" s="1"/>
  <c r="F23" i="24"/>
  <c r="H23" i="24" s="1"/>
  <c r="O22" i="24"/>
  <c r="Q22" i="24" s="1"/>
  <c r="F22" i="24"/>
  <c r="H22" i="24" s="1"/>
  <c r="O21" i="24"/>
  <c r="Q21" i="24" s="1"/>
  <c r="F21" i="24"/>
  <c r="H21" i="24" s="1"/>
  <c r="O20" i="24"/>
  <c r="Q20" i="24" s="1"/>
  <c r="F20" i="24"/>
  <c r="H20" i="24" s="1"/>
  <c r="O19" i="24"/>
  <c r="Q19" i="24" s="1"/>
  <c r="F19" i="24"/>
  <c r="H19" i="24" s="1"/>
  <c r="O18" i="24"/>
  <c r="Q18" i="24" s="1"/>
  <c r="F18" i="24"/>
  <c r="H18" i="24" s="1"/>
  <c r="O17" i="24"/>
  <c r="Q17" i="24" s="1"/>
  <c r="F17" i="24"/>
  <c r="H17" i="24" s="1"/>
  <c r="O16" i="24"/>
  <c r="Q16" i="24" s="1"/>
  <c r="F16" i="24"/>
  <c r="H16" i="24" s="1"/>
  <c r="O15" i="24"/>
  <c r="Q15" i="24" s="1"/>
  <c r="F15" i="24"/>
  <c r="H15" i="24" s="1"/>
  <c r="O14" i="24"/>
  <c r="Q14" i="24" s="1"/>
  <c r="F14" i="24"/>
  <c r="H14" i="24" s="1"/>
  <c r="O13" i="24"/>
  <c r="Q13" i="24" s="1"/>
  <c r="F13" i="24"/>
  <c r="H13" i="24" s="1"/>
  <c r="O12" i="24"/>
  <c r="Q12" i="24" s="1"/>
  <c r="F12" i="24"/>
  <c r="H12" i="24" s="1"/>
  <c r="O11" i="24"/>
  <c r="Q11" i="24" s="1"/>
  <c r="F11" i="24"/>
  <c r="H11" i="24" s="1"/>
  <c r="O10" i="24"/>
  <c r="Q10" i="24" s="1"/>
  <c r="F10" i="24"/>
  <c r="H10" i="24" s="1"/>
  <c r="O9" i="24"/>
  <c r="Q9" i="24" s="1"/>
  <c r="F9" i="24"/>
  <c r="H9" i="24" s="1"/>
  <c r="O8" i="24"/>
  <c r="Q8" i="24" s="1"/>
  <c r="F8" i="24"/>
  <c r="H8" i="24" s="1"/>
  <c r="O7" i="24"/>
  <c r="Q7" i="24" s="1"/>
  <c r="F7" i="24"/>
  <c r="H7" i="24" s="1"/>
  <c r="O6" i="24"/>
  <c r="Q6" i="24" s="1"/>
  <c r="F6" i="24"/>
  <c r="H6" i="24" s="1"/>
  <c r="O5" i="24"/>
  <c r="Q5" i="24" s="1"/>
  <c r="F5" i="24"/>
  <c r="H5" i="24" s="1"/>
  <c r="E31" i="23"/>
  <c r="D31" i="23"/>
  <c r="C31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D35" i="26" l="1"/>
  <c r="C31" i="26"/>
  <c r="F27" i="26"/>
  <c r="E28" i="26" s="1"/>
  <c r="E35" i="26"/>
  <c r="F27" i="25"/>
  <c r="D28" i="25" s="1"/>
  <c r="H6" i="25"/>
  <c r="C31" i="25"/>
  <c r="F31" i="25" s="1"/>
  <c r="O24" i="25"/>
  <c r="D34" i="25"/>
  <c r="E34" i="25"/>
  <c r="O24" i="24"/>
  <c r="F31" i="24"/>
  <c r="C34" i="24"/>
  <c r="F27" i="24"/>
  <c r="C35" i="24" s="1"/>
  <c r="E34" i="24"/>
  <c r="D34" i="24"/>
  <c r="C28" i="24"/>
  <c r="D28" i="24"/>
  <c r="E28" i="24"/>
  <c r="F31" i="23"/>
  <c r="F31" i="26" l="1"/>
  <c r="C35" i="26"/>
  <c r="F35" i="26" s="1"/>
  <c r="H27" i="26" s="1"/>
  <c r="D28" i="26"/>
  <c r="C28" i="26"/>
  <c r="C34" i="25"/>
  <c r="C28" i="25"/>
  <c r="E28" i="25"/>
  <c r="F34" i="25"/>
  <c r="H27" i="25" s="1"/>
  <c r="E35" i="25"/>
  <c r="D35" i="25"/>
  <c r="C35" i="25"/>
  <c r="F34" i="24"/>
  <c r="H31" i="24" s="1"/>
  <c r="E35" i="24"/>
  <c r="D35" i="24"/>
  <c r="H27" i="24"/>
  <c r="F6" i="23"/>
  <c r="H6" i="23" s="1"/>
  <c r="F7" i="23"/>
  <c r="H7" i="23" s="1"/>
  <c r="F8" i="23"/>
  <c r="H8" i="23" s="1"/>
  <c r="F9" i="23"/>
  <c r="H9" i="23" s="1"/>
  <c r="F10" i="23"/>
  <c r="H10" i="23" s="1"/>
  <c r="F11" i="23"/>
  <c r="H11" i="23" s="1"/>
  <c r="F12" i="23"/>
  <c r="H12" i="23" s="1"/>
  <c r="F13" i="23"/>
  <c r="H13" i="23" s="1"/>
  <c r="F14" i="23"/>
  <c r="H14" i="23" s="1"/>
  <c r="F15" i="23"/>
  <c r="H15" i="23" s="1"/>
  <c r="F16" i="23"/>
  <c r="H16" i="23" s="1"/>
  <c r="F17" i="23"/>
  <c r="H17" i="23" s="1"/>
  <c r="F18" i="23"/>
  <c r="H18" i="23" s="1"/>
  <c r="F19" i="23"/>
  <c r="H19" i="23" s="1"/>
  <c r="F20" i="23"/>
  <c r="H20" i="23" s="1"/>
  <c r="F21" i="23"/>
  <c r="H21" i="23" s="1"/>
  <c r="F22" i="23"/>
  <c r="H22" i="23" s="1"/>
  <c r="F23" i="23"/>
  <c r="H23" i="23" s="1"/>
  <c r="F24" i="23"/>
  <c r="H24" i="23" s="1"/>
  <c r="F5" i="23"/>
  <c r="H5" i="23" s="1"/>
  <c r="E27" i="23"/>
  <c r="E34" i="23" s="1"/>
  <c r="D27" i="23"/>
  <c r="D34" i="23" s="1"/>
  <c r="C27" i="23"/>
  <c r="D32" i="26" l="1"/>
  <c r="E32" i="26"/>
  <c r="C36" i="26"/>
  <c r="D36" i="26"/>
  <c r="E36" i="26"/>
  <c r="C32" i="26"/>
  <c r="H31" i="26"/>
  <c r="H31" i="25"/>
  <c r="F27" i="23"/>
  <c r="C28" i="23" s="1"/>
  <c r="C34" i="23"/>
  <c r="F34" i="23" s="1"/>
  <c r="H31" i="23" s="1"/>
  <c r="D28" i="23" l="1"/>
  <c r="C35" i="23"/>
  <c r="E28" i="23"/>
  <c r="E35" i="23"/>
  <c r="D35" i="23"/>
  <c r="H27" i="23"/>
</calcChain>
</file>

<file path=xl/sharedStrings.xml><?xml version="1.0" encoding="utf-8"?>
<sst xmlns="http://schemas.openxmlformats.org/spreadsheetml/2006/main" count="411" uniqueCount="46">
  <si>
    <t>LED</t>
  </si>
  <si>
    <t>Mh</t>
  </si>
  <si>
    <t>Na</t>
  </si>
  <si>
    <t>LOCALIDAD</t>
  </si>
  <si>
    <t>Luminarias de Diodos Emisores de Luz</t>
  </si>
  <si>
    <t>Luminarias de vapor de halogenuros metálicos</t>
  </si>
  <si>
    <t>Luminarias de vapor de sodio alta presión</t>
  </si>
  <si>
    <t>Antonio Nariño</t>
  </si>
  <si>
    <t>Barrios Unidos</t>
  </si>
  <si>
    <t>Bosa</t>
  </si>
  <si>
    <t>Chapinero</t>
  </si>
  <si>
    <t>Ciudad Bolívar</t>
  </si>
  <si>
    <t>Engativá</t>
  </si>
  <si>
    <t>Fontibón</t>
  </si>
  <si>
    <t>Kennedy</t>
  </si>
  <si>
    <t>La Candelaria</t>
  </si>
  <si>
    <t>Los Mártires</t>
  </si>
  <si>
    <t>Puente Aranda</t>
  </si>
  <si>
    <t>Rafael Uribe</t>
  </si>
  <si>
    <t>San Cristóbal</t>
  </si>
  <si>
    <t>Santa Fe</t>
  </si>
  <si>
    <t>Suba</t>
  </si>
  <si>
    <t>Sumapaz</t>
  </si>
  <si>
    <t>Teusaquillo</t>
  </si>
  <si>
    <t>Tunjuelito</t>
  </si>
  <si>
    <t>Usaquén</t>
  </si>
  <si>
    <t>Usme</t>
  </si>
  <si>
    <t>Porcentualmente:</t>
  </si>
  <si>
    <t>Porcentual luminarias LED respecto a la totalidad en la misma localidad</t>
  </si>
  <si>
    <t>Total</t>
  </si>
  <si>
    <t>Conteos:</t>
  </si>
  <si>
    <t>TOTAL BOGOTÁ</t>
  </si>
  <si>
    <t>Totales ENEL</t>
  </si>
  <si>
    <t>Totales Propiedad Distrito</t>
  </si>
  <si>
    <t>Tecnología de Luminaria</t>
  </si>
  <si>
    <r>
      <rPr>
        <b/>
        <i/>
        <u/>
        <sz val="8"/>
        <rFont val="Cambria"/>
        <family val="1"/>
      </rPr>
      <t>Fuente Información</t>
    </r>
    <r>
      <rPr>
        <i/>
        <sz val="8"/>
        <rFont val="Cambria"/>
        <family val="1"/>
      </rPr>
      <t>:
Luminarias Alumbrado Público</t>
    </r>
    <r>
      <rPr>
        <b/>
        <i/>
        <sz val="8"/>
        <rFont val="Cambria"/>
        <family val="1"/>
      </rPr>
      <t xml:space="preserve"> </t>
    </r>
    <r>
      <rPr>
        <b/>
        <i/>
        <sz val="8"/>
        <color rgb="FF00B050"/>
        <rFont val="Cambria"/>
        <family val="1"/>
      </rPr>
      <t>propiedad Enel-Colombia [corte 22 ENE 2024]</t>
    </r>
    <r>
      <rPr>
        <i/>
        <sz val="8"/>
        <rFont val="Cambria"/>
        <family val="1"/>
      </rPr>
      <t xml:space="preserve"> y,
Luminarias Alumbrado Público</t>
    </r>
    <r>
      <rPr>
        <i/>
        <sz val="8"/>
        <color rgb="FF0070C0"/>
        <rFont val="Cambria"/>
        <family val="1"/>
      </rPr>
      <t xml:space="preserve"> </t>
    </r>
    <r>
      <rPr>
        <b/>
        <i/>
        <sz val="8"/>
        <color rgb="FF0070C0"/>
        <rFont val="Cambria"/>
        <family val="1"/>
      </rPr>
      <t>propiedad del Distrito [corte 30 ENE 2024]</t>
    </r>
    <r>
      <rPr>
        <i/>
        <sz val="8"/>
        <rFont val="Cambria"/>
        <family val="1"/>
      </rPr>
      <t>.</t>
    </r>
  </si>
  <si>
    <t>Total general</t>
  </si>
  <si>
    <t xml:space="preserve">Barrios Unidos </t>
  </si>
  <si>
    <t>Total LOC</t>
  </si>
  <si>
    <t>INVENTARIO PROPIEDAD DEL DISTRITO</t>
  </si>
  <si>
    <t>INVENTARIO PROPIEDAD DEL ENEL COLOMBIA</t>
  </si>
  <si>
    <r>
      <rPr>
        <b/>
        <i/>
        <u/>
        <sz val="8"/>
        <rFont val="Cambria"/>
        <family val="1"/>
      </rPr>
      <t>Fuente Información</t>
    </r>
    <r>
      <rPr>
        <i/>
        <sz val="8"/>
        <rFont val="Cambria"/>
        <family val="1"/>
      </rPr>
      <t>:
Luminarias Alumbrado Público</t>
    </r>
    <r>
      <rPr>
        <b/>
        <i/>
        <sz val="8"/>
        <rFont val="Cambria"/>
        <family val="1"/>
      </rPr>
      <t xml:space="preserve"> </t>
    </r>
    <r>
      <rPr>
        <b/>
        <i/>
        <sz val="8"/>
        <color rgb="FF00B050"/>
        <rFont val="Cambria"/>
        <family val="1"/>
      </rPr>
      <t>propiedad Enel-Colombia [corte 21 FEB 2024]</t>
    </r>
    <r>
      <rPr>
        <i/>
        <sz val="8"/>
        <rFont val="Cambria"/>
        <family val="1"/>
      </rPr>
      <t xml:space="preserve"> y,
Luminarias Alumbrado Público</t>
    </r>
    <r>
      <rPr>
        <i/>
        <sz val="8"/>
        <color rgb="FF0070C0"/>
        <rFont val="Cambria"/>
        <family val="1"/>
      </rPr>
      <t xml:space="preserve"> </t>
    </r>
    <r>
      <rPr>
        <b/>
        <i/>
        <sz val="8"/>
        <color rgb="FF0070C0"/>
        <rFont val="Cambria"/>
        <family val="1"/>
      </rPr>
      <t>propiedad del Distrito [corte 29 FEB 2024]</t>
    </r>
    <r>
      <rPr>
        <i/>
        <sz val="8"/>
        <rFont val="Cambria"/>
        <family val="1"/>
      </rPr>
      <t>.</t>
    </r>
  </si>
  <si>
    <r>
      <rPr>
        <b/>
        <i/>
        <u/>
        <sz val="8"/>
        <rFont val="Cambria"/>
        <family val="1"/>
      </rPr>
      <t>Fuente Información</t>
    </r>
    <r>
      <rPr>
        <i/>
        <sz val="8"/>
        <rFont val="Cambria"/>
        <family val="1"/>
      </rPr>
      <t>:
Luminarias Alumbrado Público</t>
    </r>
    <r>
      <rPr>
        <b/>
        <i/>
        <sz val="8"/>
        <rFont val="Cambria"/>
        <family val="1"/>
      </rPr>
      <t xml:space="preserve"> </t>
    </r>
    <r>
      <rPr>
        <b/>
        <i/>
        <sz val="8"/>
        <color rgb="FF00B050"/>
        <rFont val="Cambria"/>
        <family val="1"/>
      </rPr>
      <t>propiedad Enel-Colombia [corte 20 MAR 2024]</t>
    </r>
    <r>
      <rPr>
        <i/>
        <sz val="8"/>
        <rFont val="Cambria"/>
        <family val="1"/>
      </rPr>
      <t xml:space="preserve"> y,
Luminarias Alumbrado Público</t>
    </r>
    <r>
      <rPr>
        <i/>
        <sz val="8"/>
        <color rgb="FF0070C0"/>
        <rFont val="Cambria"/>
        <family val="1"/>
      </rPr>
      <t xml:space="preserve"> </t>
    </r>
    <r>
      <rPr>
        <b/>
        <i/>
        <sz val="8"/>
        <color rgb="FF0070C0"/>
        <rFont val="Cambria"/>
        <family val="1"/>
      </rPr>
      <t>propiedad del Distrito [corte 22 MAR 2024]</t>
    </r>
    <r>
      <rPr>
        <i/>
        <sz val="8"/>
        <rFont val="Cambria"/>
        <family val="1"/>
      </rPr>
      <t>.</t>
    </r>
  </si>
  <si>
    <r>
      <rPr>
        <b/>
        <i/>
        <u/>
        <sz val="8"/>
        <rFont val="Cambria"/>
        <family val="1"/>
      </rPr>
      <t>Fuente Información</t>
    </r>
    <r>
      <rPr>
        <i/>
        <sz val="8"/>
        <rFont val="Cambria"/>
        <family val="1"/>
      </rPr>
      <t>:
Luminarias Alumbrado Público</t>
    </r>
    <r>
      <rPr>
        <b/>
        <i/>
        <sz val="8"/>
        <rFont val="Cambria"/>
        <family val="1"/>
      </rPr>
      <t xml:space="preserve"> </t>
    </r>
    <r>
      <rPr>
        <b/>
        <i/>
        <sz val="8"/>
        <color rgb="FF00B050"/>
        <rFont val="Cambria"/>
        <family val="1"/>
      </rPr>
      <t>propiedad Enel-Colombia [corte 22 ABR 2024]</t>
    </r>
    <r>
      <rPr>
        <i/>
        <sz val="8"/>
        <rFont val="Cambria"/>
        <family val="1"/>
      </rPr>
      <t xml:space="preserve"> y,
Luminarias Alumbrado Público</t>
    </r>
    <r>
      <rPr>
        <i/>
        <sz val="8"/>
        <color rgb="FF0070C0"/>
        <rFont val="Cambria"/>
        <family val="1"/>
      </rPr>
      <t xml:space="preserve"> </t>
    </r>
    <r>
      <rPr>
        <b/>
        <i/>
        <sz val="8"/>
        <color rgb="FF0070C0"/>
        <rFont val="Cambria"/>
        <family val="1"/>
      </rPr>
      <t>propiedad del Distrito [corte 30 ABR 2024]</t>
    </r>
    <r>
      <rPr>
        <i/>
        <sz val="8"/>
        <rFont val="Cambria"/>
        <family val="1"/>
      </rPr>
      <t>.</t>
    </r>
  </si>
  <si>
    <t xml:space="preserve"> </t>
  </si>
  <si>
    <r>
      <rPr>
        <b/>
        <i/>
        <u/>
        <sz val="8"/>
        <rFont val="Cambria"/>
        <family val="1"/>
      </rPr>
      <t>Fuente Información</t>
    </r>
    <r>
      <rPr>
        <i/>
        <sz val="8"/>
        <rFont val="Cambria"/>
        <family val="1"/>
      </rPr>
      <t>:
Luminarias Alumbrado Público</t>
    </r>
    <r>
      <rPr>
        <b/>
        <i/>
        <sz val="8"/>
        <rFont val="Cambria"/>
        <family val="1"/>
      </rPr>
      <t xml:space="preserve"> </t>
    </r>
    <r>
      <rPr>
        <b/>
        <i/>
        <sz val="8"/>
        <color rgb="FF00B050"/>
        <rFont val="Cambria"/>
        <family val="1"/>
      </rPr>
      <t>propiedad Enel-Colombia [corte 22 MAY 2024]</t>
    </r>
    <r>
      <rPr>
        <i/>
        <sz val="8"/>
        <rFont val="Cambria"/>
        <family val="1"/>
      </rPr>
      <t xml:space="preserve"> y,
Luminarias Alumbrado Público</t>
    </r>
    <r>
      <rPr>
        <i/>
        <sz val="8"/>
        <color rgb="FF0070C0"/>
        <rFont val="Cambria"/>
        <family val="1"/>
      </rPr>
      <t xml:space="preserve"> </t>
    </r>
    <r>
      <rPr>
        <b/>
        <i/>
        <sz val="8"/>
        <color rgb="FF0070C0"/>
        <rFont val="Cambria"/>
        <family val="1"/>
      </rPr>
      <t>propiedad del Distrito [corte 31 MAY 2024]</t>
    </r>
    <r>
      <rPr>
        <i/>
        <sz val="8"/>
        <rFont val="Cambria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</si>
</sst>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b/>
      <sz val="9"/>
      <color rgb="FF000000"/>
      <name val="Cambria"/>
      <family val="1"/>
    </font>
    <font>
      <sz val="11"/>
      <color theme="1"/>
      <name val="Cambria"/>
      <family val="1"/>
    </font>
    <font>
      <sz val="11"/>
      <color theme="1"/>
      <name val="Calibri"/>
      <family val="2"/>
      <scheme val="minor"/>
    </font>
    <font>
      <i/>
      <sz val="8"/>
      <color theme="1"/>
      <name val="Cambri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b/>
      <sz val="9"/>
      <color rgb="FF002060"/>
      <name val="Cambria"/>
      <family val="1"/>
    </font>
    <font>
      <b/>
      <sz val="9"/>
      <color rgb="FFFA7D00"/>
      <name val="Cambria"/>
      <family val="2"/>
    </font>
    <font>
      <b/>
      <sz val="9"/>
      <name val="Cambria"/>
      <family val="1"/>
    </font>
    <font>
      <b/>
      <sz val="8"/>
      <name val="Cambria"/>
      <family val="1"/>
    </font>
    <font>
      <b/>
      <sz val="12"/>
      <color theme="1"/>
      <name val="Cambria"/>
      <family val="1"/>
    </font>
    <font>
      <i/>
      <sz val="8"/>
      <name val="Cambria"/>
      <family val="1"/>
    </font>
    <font>
      <b/>
      <sz val="10"/>
      <color rgb="FF000000"/>
      <name val="Cambria"/>
      <family val="1"/>
    </font>
    <font>
      <b/>
      <i/>
      <sz val="8"/>
      <color theme="8" tint="-0.499984740745262"/>
      <name val="Cambria"/>
      <family val="1"/>
    </font>
    <font>
      <i/>
      <sz val="8"/>
      <color theme="8" tint="-0.499984740745262"/>
      <name val="Cambria"/>
      <family val="1"/>
    </font>
    <font>
      <b/>
      <i/>
      <sz val="8"/>
      <name val="Cambria"/>
      <family val="1"/>
    </font>
    <font>
      <b/>
      <i/>
      <sz val="8"/>
      <color rgb="FF0070C0"/>
      <name val="Cambria"/>
      <family val="1"/>
    </font>
    <font>
      <b/>
      <i/>
      <u/>
      <sz val="8"/>
      <name val="Cambria"/>
      <family val="1"/>
    </font>
    <font>
      <b/>
      <i/>
      <sz val="8"/>
      <color rgb="FF00B050"/>
      <name val="Cambria"/>
      <family val="1"/>
    </font>
    <font>
      <i/>
      <sz val="8"/>
      <color rgb="FF0070C0"/>
      <name val="Cambria"/>
      <family val="1"/>
    </font>
    <font>
      <sz val="11"/>
      <color rgb="FF006100"/>
      <name val="Calibri"/>
      <family val="2"/>
      <scheme val="minor"/>
    </font>
    <font>
      <b/>
      <sz val="10"/>
      <color theme="1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F2F2"/>
      </patternFill>
    </fill>
    <fill>
      <patternFill patternType="solid">
        <fgColor rgb="FF00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10" fillId="4" borderId="12" applyNumberFormat="0" applyAlignment="0" applyProtection="0"/>
    <xf numFmtId="0" fontId="5" fillId="9" borderId="32" applyNumberFormat="0" applyFont="0" applyAlignment="0" applyProtection="0"/>
    <xf numFmtId="0" fontId="23" fillId="11" borderId="0" applyNumberFormat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91">
    <xf numFmtId="0" fontId="0" fillId="0" borderId="0" xfId="0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7" fillId="0" borderId="15" xfId="1" applyNumberFormat="1" applyFont="1" applyFill="1" applyBorder="1" applyAlignment="1">
      <alignment horizontal="center" vertical="center"/>
    </xf>
    <xf numFmtId="10" fontId="7" fillId="0" borderId="16" xfId="1" applyNumberFormat="1" applyFont="1" applyFill="1" applyBorder="1" applyAlignment="1">
      <alignment horizontal="center" vertical="center"/>
    </xf>
    <xf numFmtId="10" fontId="8" fillId="7" borderId="15" xfId="1" applyNumberFormat="1" applyFont="1" applyFill="1" applyBorder="1" applyAlignment="1">
      <alignment horizontal="center" vertical="center"/>
    </xf>
    <xf numFmtId="0" fontId="11" fillId="6" borderId="17" xfId="2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right" vertical="center" wrapText="1"/>
    </xf>
    <xf numFmtId="0" fontId="12" fillId="6" borderId="19" xfId="0" applyFont="1" applyFill="1" applyBorder="1" applyAlignment="1">
      <alignment horizontal="right" vertical="center" wrapText="1"/>
    </xf>
    <xf numFmtId="0" fontId="8" fillId="7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0" fontId="7" fillId="0" borderId="15" xfId="1" applyNumberFormat="1" applyFont="1" applyBorder="1" applyAlignment="1">
      <alignment horizontal="center" vertical="center"/>
    </xf>
    <xf numFmtId="10" fontId="9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0" fontId="9" fillId="0" borderId="0" xfId="1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5" borderId="18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10" fontId="7" fillId="0" borderId="16" xfId="1" applyNumberFormat="1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4" fillId="9" borderId="32" xfId="3" applyNumberFormat="1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5" fillId="10" borderId="30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6" fillId="2" borderId="6" xfId="0" applyFont="1" applyFill="1" applyBorder="1" applyAlignment="1">
      <alignment horizontal="right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0" fontId="8" fillId="7" borderId="38" xfId="1" applyNumberFormat="1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10" fontId="9" fillId="0" borderId="14" xfId="1" applyNumberFormat="1" applyFont="1" applyBorder="1" applyAlignment="1">
      <alignment horizontal="center" vertical="center"/>
    </xf>
    <xf numFmtId="10" fontId="9" fillId="0" borderId="16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0" fontId="9" fillId="0" borderId="5" xfId="1" applyNumberFormat="1" applyFont="1" applyBorder="1" applyAlignment="1">
      <alignment horizontal="center" vertical="center"/>
    </xf>
    <xf numFmtId="10" fontId="9" fillId="0" borderId="13" xfId="1" applyNumberFormat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164" fontId="9" fillId="0" borderId="36" xfId="1" applyNumberFormat="1" applyFont="1" applyBorder="1" applyAlignment="1">
      <alignment horizontal="center" vertical="center"/>
    </xf>
    <xf numFmtId="164" fontId="9" fillId="0" borderId="31" xfId="1" applyNumberFormat="1" applyFont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 wrapText="1"/>
    </xf>
    <xf numFmtId="0" fontId="1" fillId="10" borderId="39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/>
    </xf>
    <xf numFmtId="0" fontId="24" fillId="5" borderId="35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/>
    </xf>
    <xf numFmtId="0" fontId="24" fillId="12" borderId="34" xfId="0" applyFont="1" applyFill="1" applyBorder="1" applyAlignment="1">
      <alignment horizontal="center" vertical="center"/>
    </xf>
    <xf numFmtId="0" fontId="24" fillId="12" borderId="35" xfId="0" applyFont="1" applyFill="1" applyBorder="1" applyAlignment="1">
      <alignment horizontal="center" vertical="center"/>
    </xf>
    <xf numFmtId="0" fontId="24" fillId="12" borderId="29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10" fontId="9" fillId="0" borderId="6" xfId="1" applyNumberFormat="1" applyFont="1" applyBorder="1" applyAlignment="1">
      <alignment horizontal="center" vertical="center"/>
    </xf>
    <xf numFmtId="10" fontId="9" fillId="0" borderId="8" xfId="1" applyNumberFormat="1" applyFont="1" applyBorder="1" applyAlignment="1">
      <alignment horizontal="center" vertical="center"/>
    </xf>
  </cellXfs>
  <cellStyles count="10">
    <cellStyle name="Bueno 2" xfId="4" xr:uid="{E858DEF0-39E2-42DA-BC9F-9A1290A0611E}"/>
    <cellStyle name="Cálculo" xfId="2" builtinId="22"/>
    <cellStyle name="Millares [0] 2" xfId="5" xr:uid="{1C042E99-2773-4470-B4F6-F0B25B122CFD}"/>
    <cellStyle name="Moneda [0] 2" xfId="7" xr:uid="{302D4428-1D26-464E-AC0C-2574EFF73841}"/>
    <cellStyle name="Moneda 2" xfId="6" xr:uid="{B2868B68-6443-4F19-8900-7BAB978F1F92}"/>
    <cellStyle name="Moneda 3" xfId="9" xr:uid="{1DE8872A-AD55-47C3-BC0F-4C39FFC5DE50}"/>
    <cellStyle name="Normal" xfId="0" builtinId="0"/>
    <cellStyle name="Normal 2" xfId="8" xr:uid="{2764C536-45AE-4238-8880-8F8EBA53232F}"/>
    <cellStyle name="Notas" xfId="3" builtinId="10"/>
    <cellStyle name="Porcentaje" xfId="1" builtinId="5"/>
  </cellStyles>
  <dxfs count="0"/>
  <tableStyles count="0" defaultTableStyle="TableStyleMedium2" defaultPivotStyle="PivotStyleLight16"/>
  <colors>
    <mruColors>
      <color rgb="FF00FF99"/>
      <color rgb="FF00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946-4D18-8E90-A2AF93BE8B9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946-4D18-8E90-A2AF93BE8B9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946-4D18-8E90-A2AF93BE8B96}"/>
              </c:ext>
            </c:extLst>
          </c:dPt>
          <c:dLbls>
            <c:numFmt formatCode="0.0%" sourceLinked="0"/>
            <c:spPr>
              <a:solidFill>
                <a:srgbClr val="FFC000">
                  <a:lumMod val="20000"/>
                  <a:lumOff val="80000"/>
                </a:srgbClr>
              </a:solidFill>
              <a:ln w="12700" cap="flat" cmpd="sng" algn="ctr">
                <a:solidFill>
                  <a:srgbClr val="FFC000">
                    <a:lumMod val="40000"/>
                    <a:lumOff val="60000"/>
                  </a:srgbClr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MAY!$C$34:$E$34</c:f>
              <c:strCache>
                <c:ptCount val="3"/>
                <c:pt idx="0">
                  <c:v>LED</c:v>
                </c:pt>
                <c:pt idx="1">
                  <c:v>Mh</c:v>
                </c:pt>
                <c:pt idx="2">
                  <c:v>Na</c:v>
                </c:pt>
              </c:strCache>
            </c:strRef>
          </c:cat>
          <c:val>
            <c:numRef>
              <c:f>MAY!$C$35:$E$35</c:f>
              <c:numCache>
                <c:formatCode>General</c:formatCode>
                <c:ptCount val="3"/>
                <c:pt idx="0">
                  <c:v>255099</c:v>
                </c:pt>
                <c:pt idx="1">
                  <c:v>100322</c:v>
                </c:pt>
                <c:pt idx="2">
                  <c:v>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46-4D18-8E90-A2AF93BE8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08D-4D92-943C-85A7659A0E3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08D-4D92-943C-85A7659A0E3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08D-4D92-943C-85A7659A0E31}"/>
              </c:ext>
            </c:extLst>
          </c:dPt>
          <c:dLbls>
            <c:numFmt formatCode="0.0%" sourceLinked="0"/>
            <c:spPr>
              <a:solidFill>
                <a:srgbClr val="FFC000">
                  <a:lumMod val="20000"/>
                  <a:lumOff val="80000"/>
                </a:srgbClr>
              </a:solidFill>
              <a:ln w="12700" cap="flat" cmpd="sng" algn="ctr">
                <a:solidFill>
                  <a:srgbClr val="FFC000">
                    <a:lumMod val="40000"/>
                    <a:lumOff val="60000"/>
                  </a:srgbClr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ABR!$C$34:$E$34</c:f>
              <c:strCache>
                <c:ptCount val="3"/>
                <c:pt idx="0">
                  <c:v>LED</c:v>
                </c:pt>
                <c:pt idx="1">
                  <c:v>Mh</c:v>
                </c:pt>
                <c:pt idx="2">
                  <c:v>Na</c:v>
                </c:pt>
              </c:strCache>
            </c:strRef>
          </c:cat>
          <c:val>
            <c:numRef>
              <c:f>ABR!$C$35:$E$35</c:f>
              <c:numCache>
                <c:formatCode>General</c:formatCode>
                <c:ptCount val="3"/>
                <c:pt idx="0">
                  <c:v>254576</c:v>
                </c:pt>
                <c:pt idx="1">
                  <c:v>100579</c:v>
                </c:pt>
                <c:pt idx="2">
                  <c:v>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8D-4D92-943C-85A7659A0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C90-4387-B465-25806C124B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C90-4387-B465-25806C124B5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C90-4387-B465-25806C124B50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 w="12700" cap="flat" cmpd="sng" algn="ctr">
                <a:solidFill>
                  <a:srgbClr val="4472C4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MAR!$C$33:$E$33</c:f>
              <c:strCache>
                <c:ptCount val="3"/>
                <c:pt idx="0">
                  <c:v>LED</c:v>
                </c:pt>
                <c:pt idx="1">
                  <c:v>Mh</c:v>
                </c:pt>
                <c:pt idx="2">
                  <c:v>Na</c:v>
                </c:pt>
              </c:strCache>
            </c:strRef>
          </c:cat>
          <c:val>
            <c:numRef>
              <c:f>MAR!$C$34:$E$34</c:f>
              <c:numCache>
                <c:formatCode>General</c:formatCode>
                <c:ptCount val="3"/>
                <c:pt idx="0">
                  <c:v>254298</c:v>
                </c:pt>
                <c:pt idx="1">
                  <c:v>100734</c:v>
                </c:pt>
                <c:pt idx="2">
                  <c:v>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90-4387-B465-25806C12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14F-41BC-A80E-21AD39233C9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14F-41BC-A80E-21AD39233C9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14F-41BC-A80E-21AD39233C9F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 w="12700" cap="flat" cmpd="sng" algn="ctr">
                <a:solidFill>
                  <a:srgbClr val="4472C4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FEB!$C$33:$E$33</c:f>
              <c:strCache>
                <c:ptCount val="3"/>
                <c:pt idx="0">
                  <c:v>LED</c:v>
                </c:pt>
                <c:pt idx="1">
                  <c:v>Mh</c:v>
                </c:pt>
                <c:pt idx="2">
                  <c:v>Na</c:v>
                </c:pt>
              </c:strCache>
            </c:strRef>
          </c:cat>
          <c:val>
            <c:numRef>
              <c:f>FEB!$C$34:$E$34</c:f>
              <c:numCache>
                <c:formatCode>General</c:formatCode>
                <c:ptCount val="3"/>
                <c:pt idx="0">
                  <c:v>253745</c:v>
                </c:pt>
                <c:pt idx="1">
                  <c:v>101110</c:v>
                </c:pt>
                <c:pt idx="2">
                  <c:v>6588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4F-41BC-A80E-21AD3923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B64-4804-8208-08E2A791A35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B64-4804-8208-08E2A791A35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B64-4804-8208-08E2A791A352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 w="12700" cap="flat" cmpd="sng" algn="ctr">
                <a:solidFill>
                  <a:srgbClr val="4472C4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ENE!$C$33:$E$33</c:f>
              <c:strCache>
                <c:ptCount val="3"/>
                <c:pt idx="0">
                  <c:v>LED</c:v>
                </c:pt>
                <c:pt idx="1">
                  <c:v>Mh</c:v>
                </c:pt>
                <c:pt idx="2">
                  <c:v>Na</c:v>
                </c:pt>
              </c:strCache>
            </c:strRef>
          </c:cat>
          <c:val>
            <c:numRef>
              <c:f>ENE!$C$34:$E$34</c:f>
              <c:numCache>
                <c:formatCode>General</c:formatCode>
                <c:ptCount val="3"/>
                <c:pt idx="0">
                  <c:v>253029</c:v>
                </c:pt>
                <c:pt idx="1">
                  <c:v>101633</c:v>
                </c:pt>
                <c:pt idx="2">
                  <c:v>6630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64-4804-8208-08E2A791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161059</xdr:colOff>
      <xdr:row>26</xdr:row>
      <xdr:rowOff>6927</xdr:rowOff>
    </xdr:from>
    <xdr:to>
      <xdr:col>15</xdr:col>
      <xdr:colOff>46759</xdr:colOff>
      <xdr:row>42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620C02-92EE-4F13-8180-44D6853F8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342901</xdr:colOff>
      <xdr:row>26</xdr:row>
      <xdr:rowOff>145472</xdr:rowOff>
    </xdr:from>
    <xdr:to>
      <xdr:col>14</xdr:col>
      <xdr:colOff>488373</xdr:colOff>
      <xdr:row>43</xdr:row>
      <xdr:rowOff>90054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9679EC-AFD0-4C3A-BE5F-EF47E623C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342901</xdr:colOff>
      <xdr:row>26</xdr:row>
      <xdr:rowOff>145472</xdr:rowOff>
    </xdr:from>
    <xdr:to>
      <xdr:col>14</xdr:col>
      <xdr:colOff>488373</xdr:colOff>
      <xdr:row>42</xdr:row>
      <xdr:rowOff>90054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B60A89-80CE-4AE6-ADE9-BA84ED444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342901</xdr:colOff>
      <xdr:row>26</xdr:row>
      <xdr:rowOff>145472</xdr:rowOff>
    </xdr:from>
    <xdr:to>
      <xdr:col>14</xdr:col>
      <xdr:colOff>488373</xdr:colOff>
      <xdr:row>42</xdr:row>
      <xdr:rowOff>90054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80FDB1-A8AF-4268-A2E4-F0BE8B752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342901</xdr:colOff>
      <xdr:row>26</xdr:row>
      <xdr:rowOff>145472</xdr:rowOff>
    </xdr:from>
    <xdr:to>
      <xdr:col>14</xdr:col>
      <xdr:colOff>488373</xdr:colOff>
      <xdr:row>42</xdr:row>
      <xdr:rowOff>90054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866210-6BC1-4C06-847A-5640F30BE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7FF9-EB06-4D8E-9732-8CEB59712EFA}">
  <dimension ref="B1:R40"/>
  <sheetViews>
    <sheetView showGridLines="0" tabSelected="1" zoomScale="110" zoomScaleNormal="110" workbookViewId="0">
      <selection activeCell="R29" sqref="R29"/>
    </sheetView>
  </sheetViews>
  <sheetFormatPr baseColWidth="10" defaultColWidth="11.5703125" defaultRowHeight="14.25" x14ac:dyDescent="0.25"/>
  <cols>
    <col min="1" max="1" width="1.140625" style="51" customWidth="1"/>
    <col min="2" max="2" width="14.85546875" style="51" customWidth="1"/>
    <col min="3" max="3" width="11.5703125" style="51"/>
    <col min="4" max="4" width="15.42578125" style="51" customWidth="1"/>
    <col min="5" max="6" width="11.5703125" style="51"/>
    <col min="7" max="7" width="1" style="51" customWidth="1"/>
    <col min="8" max="9" width="7.7109375" style="51" customWidth="1"/>
    <col min="10" max="10" width="2.5703125" style="51" customWidth="1"/>
    <col min="11" max="15" width="11.5703125" style="51"/>
    <col min="16" max="16" width="1" style="51" customWidth="1"/>
    <col min="17" max="18" width="7.7109375" style="51" customWidth="1"/>
    <col min="19" max="16384" width="11.5703125" style="51"/>
  </cols>
  <sheetData>
    <row r="1" spans="2:18" ht="6.6" customHeight="1" thickBot="1" x14ac:dyDescent="0.3"/>
    <row r="2" spans="2:18" ht="15" thickBot="1" x14ac:dyDescent="0.3">
      <c r="B2" s="75" t="s">
        <v>40</v>
      </c>
      <c r="C2" s="76"/>
      <c r="D2" s="76"/>
      <c r="E2" s="76"/>
      <c r="F2" s="77"/>
      <c r="K2" s="78" t="s">
        <v>39</v>
      </c>
      <c r="L2" s="79"/>
      <c r="M2" s="79"/>
      <c r="N2" s="79"/>
      <c r="O2" s="80"/>
    </row>
    <row r="3" spans="2:18" ht="36.6" customHeight="1" x14ac:dyDescent="0.25">
      <c r="B3" s="43" t="s">
        <v>34</v>
      </c>
      <c r="C3" s="44" t="s">
        <v>4</v>
      </c>
      <c r="D3" s="44" t="s">
        <v>5</v>
      </c>
      <c r="E3" s="44" t="s">
        <v>6</v>
      </c>
      <c r="F3" s="42"/>
      <c r="H3" s="81" t="s">
        <v>28</v>
      </c>
      <c r="I3" s="82"/>
      <c r="K3" s="52" t="s">
        <v>34</v>
      </c>
      <c r="L3" s="53" t="s">
        <v>4</v>
      </c>
      <c r="M3" s="53" t="s">
        <v>5</v>
      </c>
      <c r="N3" s="53" t="s">
        <v>6</v>
      </c>
      <c r="O3" s="54"/>
      <c r="Q3" s="85" t="s">
        <v>28</v>
      </c>
      <c r="R3" s="86"/>
    </row>
    <row r="4" spans="2:18" x14ac:dyDescent="0.25">
      <c r="B4" s="47" t="s">
        <v>3</v>
      </c>
      <c r="C4" s="4" t="s">
        <v>0</v>
      </c>
      <c r="D4" s="4" t="s">
        <v>1</v>
      </c>
      <c r="E4" s="4" t="s">
        <v>2</v>
      </c>
      <c r="F4" s="48" t="s">
        <v>38</v>
      </c>
      <c r="H4" s="83"/>
      <c r="I4" s="84"/>
      <c r="K4" s="47" t="s">
        <v>3</v>
      </c>
      <c r="L4" s="4" t="s">
        <v>0</v>
      </c>
      <c r="M4" s="4" t="s">
        <v>1</v>
      </c>
      <c r="N4" s="4" t="s">
        <v>2</v>
      </c>
      <c r="O4" s="48" t="s">
        <v>38</v>
      </c>
      <c r="Q4" s="87"/>
      <c r="R4" s="88"/>
    </row>
    <row r="5" spans="2:18" ht="13.15" customHeight="1" x14ac:dyDescent="0.25">
      <c r="B5" s="2" t="s">
        <v>7</v>
      </c>
      <c r="C5" s="5">
        <v>5312</v>
      </c>
      <c r="D5" s="5">
        <v>486</v>
      </c>
      <c r="E5" s="5"/>
      <c r="F5" s="3">
        <f t="shared" ref="F5:F24" si="0">SUM(C5:E5)</f>
        <v>5798</v>
      </c>
      <c r="H5" s="89">
        <f>C5/$F5</f>
        <v>0.91617799241117626</v>
      </c>
      <c r="I5" s="90"/>
      <c r="K5" s="1" t="s">
        <v>7</v>
      </c>
      <c r="L5" s="5">
        <v>7</v>
      </c>
      <c r="M5" s="5"/>
      <c r="N5" s="5"/>
      <c r="O5" s="3">
        <f t="shared" ref="O5:O24" si="1">SUM(L5:N5)</f>
        <v>7</v>
      </c>
      <c r="Q5" s="68">
        <f>L5/$O5</f>
        <v>1</v>
      </c>
      <c r="R5" s="69"/>
    </row>
    <row r="6" spans="2:18" ht="13.15" customHeight="1" x14ac:dyDescent="0.25">
      <c r="B6" s="1" t="s">
        <v>8</v>
      </c>
      <c r="C6" s="5">
        <v>3288</v>
      </c>
      <c r="D6" s="5">
        <v>8279</v>
      </c>
      <c r="E6" s="5">
        <v>278</v>
      </c>
      <c r="F6" s="3">
        <f t="shared" si="0"/>
        <v>11845</v>
      </c>
      <c r="H6" s="66">
        <f>C6/$F6</f>
        <v>0.27758547910510761</v>
      </c>
      <c r="I6" s="67"/>
      <c r="K6" s="1" t="s">
        <v>37</v>
      </c>
      <c r="L6" s="5">
        <v>22</v>
      </c>
      <c r="M6" s="5"/>
      <c r="N6" s="5">
        <v>47</v>
      </c>
      <c r="O6" s="3">
        <f t="shared" si="1"/>
        <v>69</v>
      </c>
      <c r="Q6" s="68">
        <f t="shared" ref="Q6:Q23" si="2">L6/$O6</f>
        <v>0.3188405797101449</v>
      </c>
      <c r="R6" s="69"/>
    </row>
    <row r="7" spans="2:18" ht="13.15" customHeight="1" x14ac:dyDescent="0.25">
      <c r="B7" s="1" t="s">
        <v>9</v>
      </c>
      <c r="C7" s="5">
        <v>21038</v>
      </c>
      <c r="D7" s="5">
        <v>1216</v>
      </c>
      <c r="E7" s="5">
        <v>112</v>
      </c>
      <c r="F7" s="3">
        <f t="shared" si="0"/>
        <v>22366</v>
      </c>
      <c r="H7" s="66">
        <f>C7/$F7</f>
        <v>0.94062416167396945</v>
      </c>
      <c r="I7" s="67"/>
      <c r="K7" s="1" t="s">
        <v>9</v>
      </c>
      <c r="L7" s="5">
        <v>394</v>
      </c>
      <c r="M7" s="5">
        <v>355</v>
      </c>
      <c r="N7" s="5">
        <v>266</v>
      </c>
      <c r="O7" s="3">
        <f t="shared" si="1"/>
        <v>1015</v>
      </c>
      <c r="Q7" s="68">
        <f t="shared" si="2"/>
        <v>0.38817733990147785</v>
      </c>
      <c r="R7" s="69"/>
    </row>
    <row r="8" spans="2:18" ht="13.15" customHeight="1" x14ac:dyDescent="0.25">
      <c r="B8" s="1" t="s">
        <v>10</v>
      </c>
      <c r="C8" s="5">
        <v>4946</v>
      </c>
      <c r="D8" s="5">
        <v>7939</v>
      </c>
      <c r="E8" s="5">
        <v>476</v>
      </c>
      <c r="F8" s="3">
        <f t="shared" si="0"/>
        <v>13361</v>
      </c>
      <c r="H8" s="66">
        <f t="shared" ref="H8:H24" si="3">C8/$F8</f>
        <v>0.37018187261432528</v>
      </c>
      <c r="I8" s="67"/>
      <c r="K8" s="1" t="s">
        <v>11</v>
      </c>
      <c r="L8" s="5">
        <v>564</v>
      </c>
      <c r="M8" s="5">
        <v>122</v>
      </c>
      <c r="N8" s="5">
        <v>94</v>
      </c>
      <c r="O8" s="3">
        <f t="shared" si="1"/>
        <v>780</v>
      </c>
      <c r="Q8" s="68">
        <f t="shared" si="2"/>
        <v>0.72307692307692306</v>
      </c>
      <c r="R8" s="69"/>
    </row>
    <row r="9" spans="2:18" ht="13.15" customHeight="1" x14ac:dyDescent="0.25">
      <c r="B9" s="1" t="s">
        <v>11</v>
      </c>
      <c r="C9" s="5">
        <v>25222</v>
      </c>
      <c r="D9" s="5">
        <v>1893</v>
      </c>
      <c r="E9" s="5">
        <v>18</v>
      </c>
      <c r="F9" s="3">
        <f t="shared" si="0"/>
        <v>27133</v>
      </c>
      <c r="H9" s="66">
        <f t="shared" si="3"/>
        <v>0.9295691593262817</v>
      </c>
      <c r="I9" s="67"/>
      <c r="K9" s="1" t="s">
        <v>15</v>
      </c>
      <c r="L9" s="5">
        <v>120</v>
      </c>
      <c r="M9" s="5"/>
      <c r="N9" s="5"/>
      <c r="O9" s="3">
        <f t="shared" si="1"/>
        <v>120</v>
      </c>
      <c r="Q9" s="68">
        <f t="shared" si="2"/>
        <v>1</v>
      </c>
      <c r="R9" s="69"/>
    </row>
    <row r="10" spans="2:18" ht="13.15" customHeight="1" x14ac:dyDescent="0.25">
      <c r="B10" s="1" t="s">
        <v>12</v>
      </c>
      <c r="C10" s="5">
        <v>29753</v>
      </c>
      <c r="D10" s="5">
        <v>5825</v>
      </c>
      <c r="E10" s="5">
        <v>211</v>
      </c>
      <c r="F10" s="3">
        <f t="shared" si="0"/>
        <v>35789</v>
      </c>
      <c r="H10" s="66">
        <f t="shared" si="3"/>
        <v>0.83134482662270526</v>
      </c>
      <c r="I10" s="67"/>
      <c r="K10" s="1" t="s">
        <v>10</v>
      </c>
      <c r="L10" s="5">
        <v>99</v>
      </c>
      <c r="M10" s="5"/>
      <c r="N10" s="5">
        <v>1</v>
      </c>
      <c r="O10" s="3">
        <f t="shared" si="1"/>
        <v>100</v>
      </c>
      <c r="Q10" s="68">
        <f t="shared" si="2"/>
        <v>0.99</v>
      </c>
      <c r="R10" s="69"/>
    </row>
    <row r="11" spans="2:18" ht="13.15" customHeight="1" x14ac:dyDescent="0.25">
      <c r="B11" s="1" t="s">
        <v>13</v>
      </c>
      <c r="C11" s="5">
        <v>13418</v>
      </c>
      <c r="D11" s="5">
        <v>4101</v>
      </c>
      <c r="E11" s="5">
        <v>454</v>
      </c>
      <c r="F11" s="3">
        <f t="shared" si="0"/>
        <v>17973</v>
      </c>
      <c r="H11" s="66">
        <f t="shared" si="3"/>
        <v>0.74656429088076559</v>
      </c>
      <c r="I11" s="67"/>
      <c r="K11" s="1" t="s">
        <v>12</v>
      </c>
      <c r="L11" s="5">
        <v>651</v>
      </c>
      <c r="M11" s="5">
        <v>39</v>
      </c>
      <c r="N11" s="5">
        <v>198</v>
      </c>
      <c r="O11" s="3">
        <f t="shared" si="1"/>
        <v>888</v>
      </c>
      <c r="Q11" s="68">
        <f t="shared" si="2"/>
        <v>0.73310810810810811</v>
      </c>
      <c r="R11" s="69"/>
    </row>
    <row r="12" spans="2:18" ht="13.15" customHeight="1" x14ac:dyDescent="0.25">
      <c r="B12" s="1" t="s">
        <v>14</v>
      </c>
      <c r="C12" s="5">
        <v>37316</v>
      </c>
      <c r="D12" s="5">
        <v>2691</v>
      </c>
      <c r="E12" s="5">
        <v>441</v>
      </c>
      <c r="F12" s="3">
        <f t="shared" si="0"/>
        <v>40448</v>
      </c>
      <c r="H12" s="66">
        <f t="shared" si="3"/>
        <v>0.922567246835443</v>
      </c>
      <c r="I12" s="67"/>
      <c r="K12" s="1" t="s">
        <v>13</v>
      </c>
      <c r="L12" s="5">
        <v>223</v>
      </c>
      <c r="M12" s="5">
        <v>136</v>
      </c>
      <c r="N12" s="5">
        <v>226</v>
      </c>
      <c r="O12" s="3">
        <f t="shared" si="1"/>
        <v>585</v>
      </c>
      <c r="Q12" s="68">
        <f t="shared" si="2"/>
        <v>0.38119658119658117</v>
      </c>
      <c r="R12" s="69"/>
    </row>
    <row r="13" spans="2:18" ht="13.15" customHeight="1" x14ac:dyDescent="0.25">
      <c r="B13" s="1" t="s">
        <v>15</v>
      </c>
      <c r="C13" s="5">
        <v>630</v>
      </c>
      <c r="D13" s="5">
        <v>1783</v>
      </c>
      <c r="E13" s="5">
        <v>56</v>
      </c>
      <c r="F13" s="3">
        <f t="shared" si="0"/>
        <v>2469</v>
      </c>
      <c r="H13" s="66">
        <f t="shared" si="3"/>
        <v>0.25516403402187121</v>
      </c>
      <c r="I13" s="67"/>
      <c r="K13" s="1" t="s">
        <v>14</v>
      </c>
      <c r="L13" s="5">
        <v>284</v>
      </c>
      <c r="M13" s="5">
        <v>309</v>
      </c>
      <c r="N13" s="5">
        <v>188</v>
      </c>
      <c r="O13" s="3">
        <f t="shared" si="1"/>
        <v>781</v>
      </c>
      <c r="Q13" s="68">
        <f t="shared" si="2"/>
        <v>0.36363636363636365</v>
      </c>
      <c r="R13" s="69"/>
    </row>
    <row r="14" spans="2:18" ht="13.15" customHeight="1" x14ac:dyDescent="0.25">
      <c r="B14" s="1" t="s">
        <v>16</v>
      </c>
      <c r="C14" s="5">
        <v>2304</v>
      </c>
      <c r="D14" s="5">
        <v>4849</v>
      </c>
      <c r="E14" s="5">
        <v>27</v>
      </c>
      <c r="F14" s="3">
        <f t="shared" si="0"/>
        <v>7180</v>
      </c>
      <c r="H14" s="66">
        <f t="shared" si="3"/>
        <v>0.32089136490250697</v>
      </c>
      <c r="I14" s="67"/>
      <c r="K14" s="1" t="s">
        <v>16</v>
      </c>
      <c r="L14" s="5">
        <v>24</v>
      </c>
      <c r="M14" s="5"/>
      <c r="N14" s="5"/>
      <c r="O14" s="3">
        <f t="shared" si="1"/>
        <v>24</v>
      </c>
      <c r="Q14" s="68">
        <f t="shared" si="2"/>
        <v>1</v>
      </c>
      <c r="R14" s="69"/>
    </row>
    <row r="15" spans="2:18" ht="13.15" customHeight="1" x14ac:dyDescent="0.25">
      <c r="B15" s="1" t="s">
        <v>17</v>
      </c>
      <c r="C15" s="5">
        <v>17087</v>
      </c>
      <c r="D15" s="5">
        <v>1144</v>
      </c>
      <c r="E15" s="5">
        <v>631</v>
      </c>
      <c r="F15" s="3">
        <f t="shared" si="0"/>
        <v>18862</v>
      </c>
      <c r="H15" s="66">
        <f t="shared" si="3"/>
        <v>0.90589545117166792</v>
      </c>
      <c r="I15" s="67"/>
      <c r="K15" s="1" t="s">
        <v>17</v>
      </c>
      <c r="L15" s="5">
        <v>37</v>
      </c>
      <c r="M15" s="5">
        <v>47</v>
      </c>
      <c r="N15" s="5">
        <v>40</v>
      </c>
      <c r="O15" s="3">
        <f t="shared" si="1"/>
        <v>124</v>
      </c>
      <c r="Q15" s="68">
        <f t="shared" si="2"/>
        <v>0.29838709677419356</v>
      </c>
      <c r="R15" s="69"/>
    </row>
    <row r="16" spans="2:18" ht="13.15" customHeight="1" x14ac:dyDescent="0.25">
      <c r="B16" s="1" t="s">
        <v>18</v>
      </c>
      <c r="C16" s="5">
        <v>15666</v>
      </c>
      <c r="D16" s="5">
        <v>757</v>
      </c>
      <c r="E16" s="5">
        <v>2</v>
      </c>
      <c r="F16" s="3">
        <f t="shared" si="0"/>
        <v>16425</v>
      </c>
      <c r="H16" s="66">
        <f t="shared" si="3"/>
        <v>0.95378995433789959</v>
      </c>
      <c r="I16" s="67"/>
      <c r="K16" s="1" t="s">
        <v>18</v>
      </c>
      <c r="L16" s="5">
        <v>60</v>
      </c>
      <c r="M16" s="5">
        <v>11</v>
      </c>
      <c r="N16" s="5">
        <v>61</v>
      </c>
      <c r="O16" s="3">
        <f t="shared" si="1"/>
        <v>132</v>
      </c>
      <c r="Q16" s="68">
        <f t="shared" si="2"/>
        <v>0.45454545454545453</v>
      </c>
      <c r="R16" s="69"/>
    </row>
    <row r="17" spans="2:18" ht="13.15" customHeight="1" x14ac:dyDescent="0.25">
      <c r="B17" s="1" t="s">
        <v>19</v>
      </c>
      <c r="C17" s="5">
        <v>17253</v>
      </c>
      <c r="D17" s="5">
        <v>1164</v>
      </c>
      <c r="E17" s="5">
        <v>1</v>
      </c>
      <c r="F17" s="3">
        <f t="shared" si="0"/>
        <v>18418</v>
      </c>
      <c r="H17" s="66">
        <f t="shared" si="3"/>
        <v>0.93674666087523073</v>
      </c>
      <c r="I17" s="67"/>
      <c r="K17" s="1" t="s">
        <v>19</v>
      </c>
      <c r="L17" s="5">
        <v>17</v>
      </c>
      <c r="M17" s="5">
        <v>67</v>
      </c>
      <c r="N17" s="5">
        <v>8</v>
      </c>
      <c r="O17" s="3">
        <f t="shared" si="1"/>
        <v>92</v>
      </c>
      <c r="Q17" s="68">
        <f t="shared" si="2"/>
        <v>0.18478260869565216</v>
      </c>
      <c r="R17" s="69"/>
    </row>
    <row r="18" spans="2:18" ht="13.15" customHeight="1" x14ac:dyDescent="0.25">
      <c r="B18" s="1" t="s">
        <v>20</v>
      </c>
      <c r="C18" s="5">
        <v>3419</v>
      </c>
      <c r="D18" s="5">
        <v>5388</v>
      </c>
      <c r="E18" s="5">
        <v>183</v>
      </c>
      <c r="F18" s="3">
        <f t="shared" si="0"/>
        <v>8990</v>
      </c>
      <c r="H18" s="66">
        <f t="shared" si="3"/>
        <v>0.38031145717463849</v>
      </c>
      <c r="I18" s="67"/>
      <c r="K18" s="1" t="s">
        <v>20</v>
      </c>
      <c r="L18" s="5">
        <v>8</v>
      </c>
      <c r="M18" s="5"/>
      <c r="N18" s="5"/>
      <c r="O18" s="3">
        <f t="shared" si="1"/>
        <v>8</v>
      </c>
      <c r="Q18" s="68">
        <f t="shared" si="2"/>
        <v>1</v>
      </c>
      <c r="R18" s="69"/>
    </row>
    <row r="19" spans="2:18" ht="13.15" customHeight="1" x14ac:dyDescent="0.25">
      <c r="B19" s="1" t="s">
        <v>21</v>
      </c>
      <c r="C19" s="5">
        <v>8824</v>
      </c>
      <c r="D19" s="5">
        <v>33165</v>
      </c>
      <c r="E19" s="5">
        <v>341</v>
      </c>
      <c r="F19" s="3">
        <f t="shared" si="0"/>
        <v>42330</v>
      </c>
      <c r="H19" s="66">
        <f t="shared" si="3"/>
        <v>0.20845735884715333</v>
      </c>
      <c r="I19" s="67"/>
      <c r="K19" s="1" t="s">
        <v>21</v>
      </c>
      <c r="L19" s="5">
        <v>536</v>
      </c>
      <c r="M19" s="5">
        <v>627</v>
      </c>
      <c r="N19" s="5">
        <v>412</v>
      </c>
      <c r="O19" s="3">
        <f t="shared" si="1"/>
        <v>1575</v>
      </c>
      <c r="Q19" s="68">
        <f t="shared" si="2"/>
        <v>0.3403174603174603</v>
      </c>
      <c r="R19" s="69"/>
    </row>
    <row r="20" spans="2:18" ht="13.15" customHeight="1" x14ac:dyDescent="0.25">
      <c r="B20" s="1" t="s">
        <v>22</v>
      </c>
      <c r="C20" s="5">
        <v>109</v>
      </c>
      <c r="D20" s="5">
        <v>208</v>
      </c>
      <c r="E20" s="5"/>
      <c r="F20" s="3">
        <f t="shared" si="0"/>
        <v>317</v>
      </c>
      <c r="H20" s="66">
        <f t="shared" si="3"/>
        <v>0.34384858044164041</v>
      </c>
      <c r="I20" s="67"/>
      <c r="K20" s="1" t="s">
        <v>23</v>
      </c>
      <c r="L20" s="5"/>
      <c r="M20" s="5">
        <v>25</v>
      </c>
      <c r="N20" s="5">
        <v>143</v>
      </c>
      <c r="O20" s="3">
        <f t="shared" si="1"/>
        <v>168</v>
      </c>
      <c r="Q20" s="68">
        <f t="shared" si="2"/>
        <v>0</v>
      </c>
      <c r="R20" s="69"/>
    </row>
    <row r="21" spans="2:18" ht="13.15" customHeight="1" x14ac:dyDescent="0.25">
      <c r="B21" s="1" t="s">
        <v>23</v>
      </c>
      <c r="C21" s="5">
        <v>6370</v>
      </c>
      <c r="D21" s="5">
        <v>7914</v>
      </c>
      <c r="E21" s="5">
        <v>322</v>
      </c>
      <c r="F21" s="3">
        <f t="shared" si="0"/>
        <v>14606</v>
      </c>
      <c r="H21" s="66">
        <f t="shared" si="3"/>
        <v>0.43612214158564971</v>
      </c>
      <c r="I21" s="67"/>
      <c r="K21" s="1" t="s">
        <v>24</v>
      </c>
      <c r="L21" s="5">
        <v>334</v>
      </c>
      <c r="M21" s="5"/>
      <c r="N21" s="5"/>
      <c r="O21" s="3">
        <f t="shared" si="1"/>
        <v>334</v>
      </c>
      <c r="Q21" s="68">
        <f t="shared" si="2"/>
        <v>1</v>
      </c>
      <c r="R21" s="69"/>
    </row>
    <row r="22" spans="2:18" ht="13.15" customHeight="1" x14ac:dyDescent="0.25">
      <c r="B22" s="1" t="s">
        <v>24</v>
      </c>
      <c r="C22" s="5">
        <v>1575</v>
      </c>
      <c r="D22" s="5">
        <v>5522</v>
      </c>
      <c r="E22" s="5">
        <v>4</v>
      </c>
      <c r="F22" s="3">
        <f t="shared" si="0"/>
        <v>7101</v>
      </c>
      <c r="H22" s="66">
        <f t="shared" si="3"/>
        <v>0.2217997465145754</v>
      </c>
      <c r="I22" s="67"/>
      <c r="K22" s="1" t="s">
        <v>25</v>
      </c>
      <c r="L22" s="5">
        <v>124</v>
      </c>
      <c r="M22" s="5">
        <v>15</v>
      </c>
      <c r="N22" s="5">
        <v>95</v>
      </c>
      <c r="O22" s="3">
        <f t="shared" si="1"/>
        <v>234</v>
      </c>
      <c r="Q22" s="68">
        <f t="shared" si="2"/>
        <v>0.52991452991452992</v>
      </c>
      <c r="R22" s="69"/>
    </row>
    <row r="23" spans="2:18" ht="13.15" customHeight="1" thickBot="1" x14ac:dyDescent="0.3">
      <c r="B23" s="1" t="s">
        <v>25</v>
      </c>
      <c r="C23" s="5">
        <v>21961</v>
      </c>
      <c r="D23" s="5">
        <v>2774</v>
      </c>
      <c r="E23" s="5">
        <v>1026</v>
      </c>
      <c r="F23" s="3">
        <f t="shared" si="0"/>
        <v>25761</v>
      </c>
      <c r="H23" s="66">
        <f t="shared" si="3"/>
        <v>0.85249019836186479</v>
      </c>
      <c r="I23" s="67"/>
      <c r="K23" s="38" t="s">
        <v>26</v>
      </c>
      <c r="L23" s="39">
        <v>135</v>
      </c>
      <c r="M23" s="39">
        <v>19</v>
      </c>
      <c r="N23" s="39">
        <v>7</v>
      </c>
      <c r="O23" s="57">
        <f t="shared" si="1"/>
        <v>161</v>
      </c>
      <c r="Q23" s="70">
        <f t="shared" si="2"/>
        <v>0.83850931677018636</v>
      </c>
      <c r="R23" s="71"/>
    </row>
    <row r="24" spans="2:18" ht="13.15" customHeight="1" thickBot="1" x14ac:dyDescent="0.3">
      <c r="B24" s="38" t="s">
        <v>26</v>
      </c>
      <c r="C24" s="39">
        <v>15969</v>
      </c>
      <c r="D24" s="39">
        <v>1452</v>
      </c>
      <c r="E24" s="39">
        <v>67</v>
      </c>
      <c r="F24" s="40">
        <f t="shared" si="0"/>
        <v>17488</v>
      </c>
      <c r="H24" s="63">
        <f t="shared" si="3"/>
        <v>0.91314043915827992</v>
      </c>
      <c r="I24" s="64"/>
      <c r="K24" s="55" t="s">
        <v>36</v>
      </c>
      <c r="L24" s="56">
        <f>SUM(L5:L23)</f>
        <v>3639</v>
      </c>
      <c r="M24" s="56">
        <f t="shared" ref="M24:N24" si="4">SUM(M5:M23)</f>
        <v>1772</v>
      </c>
      <c r="N24" s="56">
        <f t="shared" si="4"/>
        <v>1786</v>
      </c>
      <c r="O24" s="50">
        <f t="shared" si="1"/>
        <v>7197</v>
      </c>
    </row>
    <row r="25" spans="2:18" ht="13.15" customHeight="1" thickBot="1" x14ac:dyDescent="0.3">
      <c r="B25" s="21"/>
      <c r="C25" s="22"/>
      <c r="D25" s="22"/>
      <c r="E25" s="22"/>
      <c r="F25" s="22"/>
      <c r="H25" s="23"/>
      <c r="I25" s="23"/>
    </row>
    <row r="26" spans="2:18" ht="13.15" customHeight="1" x14ac:dyDescent="0.25">
      <c r="B26" s="32" t="s">
        <v>32</v>
      </c>
      <c r="C26" s="16" t="s">
        <v>0</v>
      </c>
      <c r="D26" s="16" t="s">
        <v>1</v>
      </c>
      <c r="E26" s="17" t="s">
        <v>2</v>
      </c>
      <c r="F26" s="26" t="s">
        <v>29</v>
      </c>
      <c r="H26" s="20"/>
      <c r="I26" s="20"/>
    </row>
    <row r="27" spans="2:18" ht="15" thickBot="1" x14ac:dyDescent="0.3">
      <c r="B27" s="29" t="s">
        <v>30</v>
      </c>
      <c r="C27" s="18">
        <f>SUM(C5:C24)</f>
        <v>251460</v>
      </c>
      <c r="D27" s="6">
        <f>SUM(D5:D24)</f>
        <v>98550</v>
      </c>
      <c r="E27" s="30">
        <f>SUM(E5:E24)</f>
        <v>4650</v>
      </c>
      <c r="F27" s="41">
        <f>SUM(F5:F24)</f>
        <v>354660</v>
      </c>
      <c r="H27" s="46">
        <f>$F$27/$F$35</f>
        <v>0.9801109277974448</v>
      </c>
    </row>
    <row r="28" spans="2:18" ht="13.9" customHeight="1" thickBot="1" x14ac:dyDescent="0.3">
      <c r="B28" s="33" t="s">
        <v>27</v>
      </c>
      <c r="C28" s="10">
        <f t="shared" ref="C28:E28" si="5">C$27/$F$27</f>
        <v>0.70901708678734565</v>
      </c>
      <c r="D28" s="19">
        <f t="shared" si="5"/>
        <v>0.27787176450685164</v>
      </c>
      <c r="E28" s="31">
        <f t="shared" si="5"/>
        <v>1.311114870580274E-2</v>
      </c>
      <c r="F28" s="28"/>
    </row>
    <row r="29" spans="2:18" ht="14.45" customHeight="1" thickBot="1" x14ac:dyDescent="0.3"/>
    <row r="30" spans="2:18" ht="14.45" customHeight="1" x14ac:dyDescent="0.25">
      <c r="B30" s="72" t="s">
        <v>33</v>
      </c>
      <c r="C30" s="62" t="s">
        <v>0</v>
      </c>
      <c r="D30" s="16" t="s">
        <v>1</v>
      </c>
      <c r="E30" s="17" t="s">
        <v>2</v>
      </c>
      <c r="F30" s="34" t="s">
        <v>29</v>
      </c>
    </row>
    <row r="31" spans="2:18" ht="13.9" customHeight="1" thickBot="1" x14ac:dyDescent="0.3">
      <c r="B31" s="73"/>
      <c r="C31" s="59">
        <f>L24</f>
        <v>3639</v>
      </c>
      <c r="D31" s="60">
        <f>M24</f>
        <v>1772</v>
      </c>
      <c r="E31" s="61">
        <f>N24</f>
        <v>1786</v>
      </c>
      <c r="F31" s="49">
        <f>SUM(C31:E31)</f>
        <v>7197</v>
      </c>
      <c r="H31" s="46">
        <f>$F$31/$F$35</f>
        <v>1.9889072202555154E-2</v>
      </c>
    </row>
    <row r="32" spans="2:18" ht="13.9" customHeight="1" thickBot="1" x14ac:dyDescent="0.3">
      <c r="B32" s="74"/>
      <c r="C32" s="58">
        <f>C$31/$F$31</f>
        <v>0.50562734472696957</v>
      </c>
      <c r="D32" s="19">
        <f>D$31/$F$31</f>
        <v>0.24621370015284147</v>
      </c>
      <c r="E32" s="31">
        <f>E$31/$F$31</f>
        <v>0.24815895512018896</v>
      </c>
    </row>
    <row r="33" spans="2:8" ht="15" thickBot="1" x14ac:dyDescent="0.3"/>
    <row r="34" spans="2:8" x14ac:dyDescent="0.25">
      <c r="B34" s="11" t="s">
        <v>31</v>
      </c>
      <c r="C34" s="16" t="s">
        <v>0</v>
      </c>
      <c r="D34" s="16" t="s">
        <v>1</v>
      </c>
      <c r="E34" s="24" t="s">
        <v>2</v>
      </c>
      <c r="F34" s="26" t="s">
        <v>29</v>
      </c>
    </row>
    <row r="35" spans="2:8" ht="13.9" customHeight="1" thickBot="1" x14ac:dyDescent="0.3">
      <c r="B35" s="12" t="s">
        <v>30</v>
      </c>
      <c r="C35" s="14">
        <f>$C$27+$C$31</f>
        <v>255099</v>
      </c>
      <c r="D35" s="15">
        <f>$D$27+$D$31</f>
        <v>100322</v>
      </c>
      <c r="E35" s="25">
        <f>$E$27+$E$31</f>
        <v>6436</v>
      </c>
      <c r="F35" s="27">
        <f>SUM(C35:E35)</f>
        <v>361857</v>
      </c>
    </row>
    <row r="36" spans="2:8" ht="13.9" customHeight="1" thickBot="1" x14ac:dyDescent="0.3">
      <c r="B36" s="13" t="s">
        <v>27</v>
      </c>
      <c r="C36" s="10">
        <f>($C$27+$C$31)/($F$27+$F$31)</f>
        <v>0.70497185352224778</v>
      </c>
      <c r="D36" s="8">
        <f>($D$27+$D$31)/($F$27+$F$31)</f>
        <v>0.2772421149791216</v>
      </c>
      <c r="E36" s="9">
        <f>($E$27+$E$31)/($F$27+$F$31)</f>
        <v>1.7786031498630676E-2</v>
      </c>
    </row>
    <row r="37" spans="2:8" ht="17.45" customHeight="1" x14ac:dyDescent="0.25">
      <c r="B37" s="65" t="s">
        <v>45</v>
      </c>
      <c r="C37" s="65"/>
      <c r="D37" s="65"/>
      <c r="E37" s="65"/>
      <c r="F37" s="65"/>
      <c r="G37" s="65"/>
      <c r="H37" s="65"/>
    </row>
    <row r="38" spans="2:8" ht="17.45" customHeight="1" x14ac:dyDescent="0.25">
      <c r="B38" s="65"/>
      <c r="C38" s="65"/>
      <c r="D38" s="65"/>
      <c r="E38" s="65"/>
      <c r="F38" s="65"/>
      <c r="G38" s="65"/>
      <c r="H38" s="65"/>
    </row>
    <row r="40" spans="2:8" x14ac:dyDescent="0.25">
      <c r="D40" s="51" t="s">
        <v>44</v>
      </c>
    </row>
  </sheetData>
  <mergeCells count="45">
    <mergeCell ref="B2:F2"/>
    <mergeCell ref="K2:O2"/>
    <mergeCell ref="H3:I4"/>
    <mergeCell ref="Q3:R4"/>
    <mergeCell ref="H5:I5"/>
    <mergeCell ref="Q5:R5"/>
    <mergeCell ref="H6:I6"/>
    <mergeCell ref="Q6:R6"/>
    <mergeCell ref="H7:I7"/>
    <mergeCell ref="Q7:R7"/>
    <mergeCell ref="H8:I8"/>
    <mergeCell ref="Q8:R8"/>
    <mergeCell ref="H9:I9"/>
    <mergeCell ref="Q9:R9"/>
    <mergeCell ref="H10:I10"/>
    <mergeCell ref="Q10:R10"/>
    <mergeCell ref="H11:I11"/>
    <mergeCell ref="Q11:R11"/>
    <mergeCell ref="H12:I12"/>
    <mergeCell ref="Q12:R12"/>
    <mergeCell ref="H13:I13"/>
    <mergeCell ref="Q13:R13"/>
    <mergeCell ref="H14:I14"/>
    <mergeCell ref="Q14:R14"/>
    <mergeCell ref="H15:I15"/>
    <mergeCell ref="Q15:R15"/>
    <mergeCell ref="H16:I16"/>
    <mergeCell ref="Q16:R16"/>
    <mergeCell ref="H17:I17"/>
    <mergeCell ref="Q17:R17"/>
    <mergeCell ref="H18:I18"/>
    <mergeCell ref="Q18:R18"/>
    <mergeCell ref="H19:I19"/>
    <mergeCell ref="Q19:R19"/>
    <mergeCell ref="H20:I20"/>
    <mergeCell ref="Q20:R20"/>
    <mergeCell ref="H24:I24"/>
    <mergeCell ref="B37:H38"/>
    <mergeCell ref="H21:I21"/>
    <mergeCell ref="Q21:R21"/>
    <mergeCell ref="H22:I22"/>
    <mergeCell ref="Q22:R22"/>
    <mergeCell ref="H23:I23"/>
    <mergeCell ref="Q23:R23"/>
    <mergeCell ref="B30: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4FD9-20B9-4438-954C-DF6CF964FE1C}">
  <dimension ref="B1:R38"/>
  <sheetViews>
    <sheetView showGridLines="0" topLeftCell="A20" zoomScale="110" zoomScaleNormal="110" workbookViewId="0">
      <selection activeCell="C43" sqref="C43"/>
    </sheetView>
  </sheetViews>
  <sheetFormatPr baseColWidth="10" defaultColWidth="11.5703125" defaultRowHeight="14.25" x14ac:dyDescent="0.25"/>
  <cols>
    <col min="1" max="1" width="1.140625" style="51" customWidth="1"/>
    <col min="2" max="2" width="14.85546875" style="51" customWidth="1"/>
    <col min="3" max="3" width="11.5703125" style="51"/>
    <col min="4" max="4" width="15.42578125" style="51" customWidth="1"/>
    <col min="5" max="6" width="11.5703125" style="51"/>
    <col min="7" max="7" width="1.42578125" style="51" customWidth="1"/>
    <col min="8" max="9" width="7.7109375" style="51" customWidth="1"/>
    <col min="10" max="10" width="2.5703125" style="51" customWidth="1"/>
    <col min="11" max="15" width="11.5703125" style="51"/>
    <col min="16" max="16" width="1.140625" style="51" customWidth="1"/>
    <col min="17" max="18" width="7.7109375" style="51" customWidth="1"/>
    <col min="19" max="16384" width="11.5703125" style="51"/>
  </cols>
  <sheetData>
    <row r="1" spans="2:18" ht="6.6" customHeight="1" thickBot="1" x14ac:dyDescent="0.3"/>
    <row r="2" spans="2:18" ht="15" thickBot="1" x14ac:dyDescent="0.3">
      <c r="B2" s="75" t="s">
        <v>40</v>
      </c>
      <c r="C2" s="76"/>
      <c r="D2" s="76"/>
      <c r="E2" s="76"/>
      <c r="F2" s="77"/>
      <c r="K2" s="78" t="s">
        <v>39</v>
      </c>
      <c r="L2" s="79"/>
      <c r="M2" s="79"/>
      <c r="N2" s="79"/>
      <c r="O2" s="80"/>
    </row>
    <row r="3" spans="2:18" ht="36.6" customHeight="1" x14ac:dyDescent="0.25">
      <c r="B3" s="43" t="s">
        <v>34</v>
      </c>
      <c r="C3" s="44" t="s">
        <v>4</v>
      </c>
      <c r="D3" s="44" t="s">
        <v>5</v>
      </c>
      <c r="E3" s="44" t="s">
        <v>6</v>
      </c>
      <c r="F3" s="42"/>
      <c r="H3" s="81" t="s">
        <v>28</v>
      </c>
      <c r="I3" s="82"/>
      <c r="K3" s="52" t="s">
        <v>34</v>
      </c>
      <c r="L3" s="53" t="s">
        <v>4</v>
      </c>
      <c r="M3" s="53" t="s">
        <v>5</v>
      </c>
      <c r="N3" s="53" t="s">
        <v>6</v>
      </c>
      <c r="O3" s="54"/>
      <c r="Q3" s="85" t="s">
        <v>28</v>
      </c>
      <c r="R3" s="86"/>
    </row>
    <row r="4" spans="2:18" x14ac:dyDescent="0.25">
      <c r="B4" s="47" t="s">
        <v>3</v>
      </c>
      <c r="C4" s="4" t="s">
        <v>0</v>
      </c>
      <c r="D4" s="4" t="s">
        <v>1</v>
      </c>
      <c r="E4" s="4" t="s">
        <v>2</v>
      </c>
      <c r="F4" s="48" t="s">
        <v>38</v>
      </c>
      <c r="H4" s="83"/>
      <c r="I4" s="84"/>
      <c r="K4" s="47" t="s">
        <v>3</v>
      </c>
      <c r="L4" s="4" t="s">
        <v>0</v>
      </c>
      <c r="M4" s="4" t="s">
        <v>1</v>
      </c>
      <c r="N4" s="4" t="s">
        <v>2</v>
      </c>
      <c r="O4" s="48" t="s">
        <v>38</v>
      </c>
      <c r="Q4" s="87"/>
      <c r="R4" s="88"/>
    </row>
    <row r="5" spans="2:18" ht="13.15" customHeight="1" x14ac:dyDescent="0.25">
      <c r="B5" s="2" t="s">
        <v>7</v>
      </c>
      <c r="C5" s="5">
        <v>5313</v>
      </c>
      <c r="D5" s="5">
        <v>486</v>
      </c>
      <c r="E5" s="5"/>
      <c r="F5" s="3">
        <f t="shared" ref="F5:F24" si="0">SUM(C5:E5)</f>
        <v>5799</v>
      </c>
      <c r="H5" s="89">
        <f>C5/$F5</f>
        <v>0.91619244697361613</v>
      </c>
      <c r="I5" s="90"/>
      <c r="K5" s="1" t="s">
        <v>7</v>
      </c>
      <c r="L5" s="5">
        <v>7</v>
      </c>
      <c r="M5" s="5"/>
      <c r="N5" s="5"/>
      <c r="O5" s="3">
        <f t="shared" ref="O5:O24" si="1">SUM(L5:N5)</f>
        <v>7</v>
      </c>
      <c r="Q5" s="68">
        <f>L5/$O5</f>
        <v>1</v>
      </c>
      <c r="R5" s="69"/>
    </row>
    <row r="6" spans="2:18" ht="13.15" customHeight="1" x14ac:dyDescent="0.25">
      <c r="B6" s="1" t="s">
        <v>8</v>
      </c>
      <c r="C6" s="5">
        <v>3280</v>
      </c>
      <c r="D6" s="5">
        <v>8284</v>
      </c>
      <c r="E6" s="5">
        <v>295</v>
      </c>
      <c r="F6" s="3">
        <f t="shared" si="0"/>
        <v>11859</v>
      </c>
      <c r="H6" s="66">
        <f>C6/$F6</f>
        <v>0.27658318576608482</v>
      </c>
      <c r="I6" s="67"/>
      <c r="K6" s="1" t="s">
        <v>37</v>
      </c>
      <c r="L6" s="5">
        <v>22</v>
      </c>
      <c r="M6" s="5"/>
      <c r="N6" s="5">
        <v>47</v>
      </c>
      <c r="O6" s="3">
        <f t="shared" si="1"/>
        <v>69</v>
      </c>
      <c r="Q6" s="68">
        <f t="shared" ref="Q6:Q23" si="2">L6/$O6</f>
        <v>0.3188405797101449</v>
      </c>
      <c r="R6" s="69"/>
    </row>
    <row r="7" spans="2:18" ht="13.15" customHeight="1" x14ac:dyDescent="0.25">
      <c r="B7" s="1" t="s">
        <v>9</v>
      </c>
      <c r="C7" s="5">
        <v>21031</v>
      </c>
      <c r="D7" s="5">
        <v>1218</v>
      </c>
      <c r="E7" s="5">
        <v>113</v>
      </c>
      <c r="F7" s="3">
        <f t="shared" si="0"/>
        <v>22362</v>
      </c>
      <c r="H7" s="66">
        <f>C7/$F7</f>
        <v>0.94047938467042302</v>
      </c>
      <c r="I7" s="67"/>
      <c r="K7" s="1" t="s">
        <v>9</v>
      </c>
      <c r="L7" s="5">
        <v>394</v>
      </c>
      <c r="M7" s="5">
        <v>355</v>
      </c>
      <c r="N7" s="5">
        <v>266</v>
      </c>
      <c r="O7" s="3">
        <f t="shared" si="1"/>
        <v>1015</v>
      </c>
      <c r="Q7" s="68">
        <f t="shared" si="2"/>
        <v>0.38817733990147785</v>
      </c>
      <c r="R7" s="69"/>
    </row>
    <row r="8" spans="2:18" ht="13.15" customHeight="1" x14ac:dyDescent="0.25">
      <c r="B8" s="1" t="s">
        <v>10</v>
      </c>
      <c r="C8" s="5">
        <v>4843</v>
      </c>
      <c r="D8" s="5">
        <v>8011</v>
      </c>
      <c r="E8" s="5">
        <v>476</v>
      </c>
      <c r="F8" s="3">
        <f t="shared" si="0"/>
        <v>13330</v>
      </c>
      <c r="H8" s="66">
        <f t="shared" ref="H8:H24" si="3">C8/$F8</f>
        <v>0.3633158289572393</v>
      </c>
      <c r="I8" s="67"/>
      <c r="K8" s="1" t="s">
        <v>11</v>
      </c>
      <c r="L8" s="5">
        <v>517</v>
      </c>
      <c r="M8" s="5">
        <v>122</v>
      </c>
      <c r="N8" s="5">
        <v>94</v>
      </c>
      <c r="O8" s="3">
        <f t="shared" si="1"/>
        <v>733</v>
      </c>
      <c r="Q8" s="68">
        <f t="shared" si="2"/>
        <v>0.70532060027285126</v>
      </c>
      <c r="R8" s="69"/>
    </row>
    <row r="9" spans="2:18" ht="13.15" customHeight="1" x14ac:dyDescent="0.25">
      <c r="B9" s="1" t="s">
        <v>11</v>
      </c>
      <c r="C9" s="5">
        <v>25171</v>
      </c>
      <c r="D9" s="5">
        <v>1901</v>
      </c>
      <c r="E9" s="5">
        <v>18</v>
      </c>
      <c r="F9" s="3">
        <f t="shared" si="0"/>
        <v>27090</v>
      </c>
      <c r="H9" s="66">
        <f t="shared" si="3"/>
        <v>0.92916205241786642</v>
      </c>
      <c r="I9" s="67"/>
      <c r="K9" s="1" t="s">
        <v>15</v>
      </c>
      <c r="L9" s="5">
        <v>120</v>
      </c>
      <c r="M9" s="5"/>
      <c r="N9" s="5"/>
      <c r="O9" s="3">
        <f t="shared" si="1"/>
        <v>120</v>
      </c>
      <c r="Q9" s="68">
        <f t="shared" si="2"/>
        <v>1</v>
      </c>
      <c r="R9" s="69"/>
    </row>
    <row r="10" spans="2:18" ht="13.15" customHeight="1" x14ac:dyDescent="0.25">
      <c r="B10" s="1" t="s">
        <v>12</v>
      </c>
      <c r="C10" s="5">
        <v>29759</v>
      </c>
      <c r="D10" s="5">
        <v>5827</v>
      </c>
      <c r="E10" s="5">
        <v>213</v>
      </c>
      <c r="F10" s="3">
        <f t="shared" si="0"/>
        <v>35799</v>
      </c>
      <c r="H10" s="66">
        <f t="shared" si="3"/>
        <v>0.83128020335763564</v>
      </c>
      <c r="I10" s="67"/>
      <c r="K10" s="1" t="s">
        <v>10</v>
      </c>
      <c r="L10" s="5">
        <v>99</v>
      </c>
      <c r="M10" s="5"/>
      <c r="N10" s="5">
        <v>1</v>
      </c>
      <c r="O10" s="3">
        <f t="shared" si="1"/>
        <v>100</v>
      </c>
      <c r="Q10" s="68">
        <f t="shared" si="2"/>
        <v>0.99</v>
      </c>
      <c r="R10" s="69"/>
    </row>
    <row r="11" spans="2:18" ht="13.15" customHeight="1" x14ac:dyDescent="0.25">
      <c r="B11" s="1" t="s">
        <v>13</v>
      </c>
      <c r="C11" s="5">
        <v>13418</v>
      </c>
      <c r="D11" s="5">
        <v>4102</v>
      </c>
      <c r="E11" s="5">
        <v>454</v>
      </c>
      <c r="F11" s="3">
        <f t="shared" si="0"/>
        <v>17974</v>
      </c>
      <c r="H11" s="66">
        <f t="shared" si="3"/>
        <v>0.74652275509068655</v>
      </c>
      <c r="I11" s="67"/>
      <c r="K11" s="1" t="s">
        <v>12</v>
      </c>
      <c r="L11" s="5">
        <v>651</v>
      </c>
      <c r="M11" s="5">
        <v>39</v>
      </c>
      <c r="N11" s="5">
        <v>198</v>
      </c>
      <c r="O11" s="3">
        <f t="shared" si="1"/>
        <v>888</v>
      </c>
      <c r="Q11" s="68">
        <f t="shared" si="2"/>
        <v>0.73310810810810811</v>
      </c>
      <c r="R11" s="69"/>
    </row>
    <row r="12" spans="2:18" ht="13.15" customHeight="1" x14ac:dyDescent="0.25">
      <c r="B12" s="1" t="s">
        <v>14</v>
      </c>
      <c r="C12" s="5">
        <v>37198</v>
      </c>
      <c r="D12" s="5">
        <v>2751</v>
      </c>
      <c r="E12" s="5">
        <v>438</v>
      </c>
      <c r="F12" s="3">
        <f t="shared" si="0"/>
        <v>40387</v>
      </c>
      <c r="H12" s="66">
        <f t="shared" si="3"/>
        <v>0.92103894817639342</v>
      </c>
      <c r="I12" s="67"/>
      <c r="K12" s="1" t="s">
        <v>13</v>
      </c>
      <c r="L12" s="5">
        <v>218</v>
      </c>
      <c r="M12" s="5">
        <v>136</v>
      </c>
      <c r="N12" s="5">
        <v>226</v>
      </c>
      <c r="O12" s="3">
        <f t="shared" si="1"/>
        <v>580</v>
      </c>
      <c r="Q12" s="68">
        <f t="shared" si="2"/>
        <v>0.37586206896551722</v>
      </c>
      <c r="R12" s="69"/>
    </row>
    <row r="13" spans="2:18" ht="13.15" customHeight="1" x14ac:dyDescent="0.25">
      <c r="B13" s="1" t="s">
        <v>15</v>
      </c>
      <c r="C13" s="5">
        <v>625</v>
      </c>
      <c r="D13" s="5">
        <v>1783</v>
      </c>
      <c r="E13" s="5">
        <v>58</v>
      </c>
      <c r="F13" s="3">
        <f t="shared" si="0"/>
        <v>2466</v>
      </c>
      <c r="H13" s="66">
        <f t="shared" si="3"/>
        <v>0.25344687753446876</v>
      </c>
      <c r="I13" s="67"/>
      <c r="K13" s="1" t="s">
        <v>14</v>
      </c>
      <c r="L13" s="5">
        <v>284</v>
      </c>
      <c r="M13" s="5">
        <v>309</v>
      </c>
      <c r="N13" s="5">
        <v>188</v>
      </c>
      <c r="O13" s="3">
        <f t="shared" si="1"/>
        <v>781</v>
      </c>
      <c r="Q13" s="68">
        <f t="shared" si="2"/>
        <v>0.36363636363636365</v>
      </c>
      <c r="R13" s="69"/>
    </row>
    <row r="14" spans="2:18" ht="13.15" customHeight="1" x14ac:dyDescent="0.25">
      <c r="B14" s="1" t="s">
        <v>16</v>
      </c>
      <c r="C14" s="5">
        <v>2303</v>
      </c>
      <c r="D14" s="5">
        <v>4849</v>
      </c>
      <c r="E14" s="5">
        <v>27</v>
      </c>
      <c r="F14" s="3">
        <f t="shared" si="0"/>
        <v>7179</v>
      </c>
      <c r="H14" s="66">
        <f t="shared" si="3"/>
        <v>0.32079676835213816</v>
      </c>
      <c r="I14" s="67"/>
      <c r="K14" s="1" t="s">
        <v>16</v>
      </c>
      <c r="L14" s="5">
        <v>24</v>
      </c>
      <c r="M14" s="5"/>
      <c r="N14" s="5"/>
      <c r="O14" s="3">
        <f t="shared" si="1"/>
        <v>24</v>
      </c>
      <c r="Q14" s="68">
        <f t="shared" si="2"/>
        <v>1</v>
      </c>
      <c r="R14" s="69"/>
    </row>
    <row r="15" spans="2:18" ht="13.15" customHeight="1" x14ac:dyDescent="0.25">
      <c r="B15" s="1" t="s">
        <v>17</v>
      </c>
      <c r="C15" s="5">
        <v>17014</v>
      </c>
      <c r="D15" s="5">
        <v>1234</v>
      </c>
      <c r="E15" s="5">
        <v>617</v>
      </c>
      <c r="F15" s="3">
        <f t="shared" si="0"/>
        <v>18865</v>
      </c>
      <c r="H15" s="66">
        <f t="shared" si="3"/>
        <v>0.9018817916777101</v>
      </c>
      <c r="I15" s="67"/>
      <c r="K15" s="1" t="s">
        <v>17</v>
      </c>
      <c r="L15" s="5">
        <v>37</v>
      </c>
      <c r="M15" s="5">
        <v>47</v>
      </c>
      <c r="N15" s="5">
        <v>40</v>
      </c>
      <c r="O15" s="3">
        <f t="shared" si="1"/>
        <v>124</v>
      </c>
      <c r="Q15" s="68">
        <f t="shared" si="2"/>
        <v>0.29838709677419356</v>
      </c>
      <c r="R15" s="69"/>
    </row>
    <row r="16" spans="2:18" ht="13.15" customHeight="1" x14ac:dyDescent="0.25">
      <c r="B16" s="1" t="s">
        <v>18</v>
      </c>
      <c r="C16" s="5">
        <v>15666</v>
      </c>
      <c r="D16" s="5">
        <v>757</v>
      </c>
      <c r="E16" s="5">
        <v>2</v>
      </c>
      <c r="F16" s="3">
        <f t="shared" si="0"/>
        <v>16425</v>
      </c>
      <c r="H16" s="66">
        <f t="shared" si="3"/>
        <v>0.95378995433789959</v>
      </c>
      <c r="I16" s="67"/>
      <c r="K16" s="1" t="s">
        <v>18</v>
      </c>
      <c r="L16" s="5">
        <v>60</v>
      </c>
      <c r="M16" s="5">
        <v>11</v>
      </c>
      <c r="N16" s="5">
        <v>61</v>
      </c>
      <c r="O16" s="3">
        <f t="shared" si="1"/>
        <v>132</v>
      </c>
      <c r="Q16" s="68">
        <f t="shared" si="2"/>
        <v>0.45454545454545453</v>
      </c>
      <c r="R16" s="69"/>
    </row>
    <row r="17" spans="2:18" ht="13.15" customHeight="1" x14ac:dyDescent="0.25">
      <c r="B17" s="1" t="s">
        <v>19</v>
      </c>
      <c r="C17" s="5">
        <v>17244</v>
      </c>
      <c r="D17" s="5">
        <v>1165</v>
      </c>
      <c r="E17" s="5">
        <v>1</v>
      </c>
      <c r="F17" s="3">
        <f t="shared" si="0"/>
        <v>18410</v>
      </c>
      <c r="H17" s="66">
        <f t="shared" si="3"/>
        <v>0.93666485605649108</v>
      </c>
      <c r="I17" s="67"/>
      <c r="K17" s="1" t="s">
        <v>19</v>
      </c>
      <c r="L17" s="5">
        <v>17</v>
      </c>
      <c r="M17" s="5">
        <v>67</v>
      </c>
      <c r="N17" s="5">
        <v>8</v>
      </c>
      <c r="O17" s="3">
        <f t="shared" si="1"/>
        <v>92</v>
      </c>
      <c r="Q17" s="68">
        <f t="shared" si="2"/>
        <v>0.18478260869565216</v>
      </c>
      <c r="R17" s="69"/>
    </row>
    <row r="18" spans="2:18" ht="13.15" customHeight="1" x14ac:dyDescent="0.25">
      <c r="B18" s="1" t="s">
        <v>20</v>
      </c>
      <c r="C18" s="5">
        <v>3416</v>
      </c>
      <c r="D18" s="5">
        <v>5388</v>
      </c>
      <c r="E18" s="5">
        <v>218</v>
      </c>
      <c r="F18" s="3">
        <f t="shared" si="0"/>
        <v>9022</v>
      </c>
      <c r="H18" s="66">
        <f t="shared" si="3"/>
        <v>0.3786300155176236</v>
      </c>
      <c r="I18" s="67"/>
      <c r="K18" s="1" t="s">
        <v>20</v>
      </c>
      <c r="L18" s="5">
        <v>8</v>
      </c>
      <c r="M18" s="5"/>
      <c r="N18" s="5"/>
      <c r="O18" s="3">
        <f t="shared" si="1"/>
        <v>8</v>
      </c>
      <c r="Q18" s="68">
        <f t="shared" si="2"/>
        <v>1</v>
      </c>
      <c r="R18" s="69"/>
    </row>
    <row r="19" spans="2:18" ht="13.15" customHeight="1" x14ac:dyDescent="0.25">
      <c r="B19" s="1" t="s">
        <v>21</v>
      </c>
      <c r="C19" s="5">
        <v>8795</v>
      </c>
      <c r="D19" s="5">
        <v>33181</v>
      </c>
      <c r="E19" s="5">
        <v>347</v>
      </c>
      <c r="F19" s="3">
        <f t="shared" si="0"/>
        <v>42323</v>
      </c>
      <c r="H19" s="66">
        <f t="shared" si="3"/>
        <v>0.20780662996479454</v>
      </c>
      <c r="I19" s="67"/>
      <c r="K19" s="1" t="s">
        <v>21</v>
      </c>
      <c r="L19" s="5">
        <v>536</v>
      </c>
      <c r="M19" s="5">
        <v>627</v>
      </c>
      <c r="N19" s="5">
        <v>412</v>
      </c>
      <c r="O19" s="3">
        <f t="shared" si="1"/>
        <v>1575</v>
      </c>
      <c r="Q19" s="68">
        <f t="shared" si="2"/>
        <v>0.3403174603174603</v>
      </c>
      <c r="R19" s="69"/>
    </row>
    <row r="20" spans="2:18" ht="13.15" customHeight="1" x14ac:dyDescent="0.25">
      <c r="B20" s="1" t="s">
        <v>22</v>
      </c>
      <c r="C20" s="5">
        <v>103</v>
      </c>
      <c r="D20" s="5">
        <v>202</v>
      </c>
      <c r="E20" s="5"/>
      <c r="F20" s="3">
        <f t="shared" si="0"/>
        <v>305</v>
      </c>
      <c r="H20" s="66">
        <f t="shared" si="3"/>
        <v>0.3377049180327869</v>
      </c>
      <c r="I20" s="67"/>
      <c r="K20" s="1" t="s">
        <v>23</v>
      </c>
      <c r="L20" s="5"/>
      <c r="M20" s="5">
        <v>25</v>
      </c>
      <c r="N20" s="5">
        <v>143</v>
      </c>
      <c r="O20" s="3">
        <f t="shared" si="1"/>
        <v>168</v>
      </c>
      <c r="Q20" s="68">
        <f t="shared" si="2"/>
        <v>0</v>
      </c>
      <c r="R20" s="69"/>
    </row>
    <row r="21" spans="2:18" ht="13.15" customHeight="1" x14ac:dyDescent="0.25">
      <c r="B21" s="1" t="s">
        <v>23</v>
      </c>
      <c r="C21" s="5">
        <v>6374</v>
      </c>
      <c r="D21" s="5">
        <v>7917</v>
      </c>
      <c r="E21" s="5">
        <v>354</v>
      </c>
      <c r="F21" s="3">
        <f t="shared" si="0"/>
        <v>14645</v>
      </c>
      <c r="H21" s="66">
        <f t="shared" si="3"/>
        <v>0.43523386821440763</v>
      </c>
      <c r="I21" s="67"/>
      <c r="K21" s="1" t="s">
        <v>24</v>
      </c>
      <c r="L21" s="5">
        <v>334</v>
      </c>
      <c r="M21" s="5"/>
      <c r="N21" s="5"/>
      <c r="O21" s="3">
        <f t="shared" si="1"/>
        <v>334</v>
      </c>
      <c r="Q21" s="68">
        <f t="shared" si="2"/>
        <v>1</v>
      </c>
      <c r="R21" s="69"/>
    </row>
    <row r="22" spans="2:18" ht="13.15" customHeight="1" x14ac:dyDescent="0.25">
      <c r="B22" s="1" t="s">
        <v>24</v>
      </c>
      <c r="C22" s="5">
        <v>1583</v>
      </c>
      <c r="D22" s="5">
        <v>5523</v>
      </c>
      <c r="E22" s="5">
        <v>16</v>
      </c>
      <c r="F22" s="3">
        <f t="shared" si="0"/>
        <v>7122</v>
      </c>
      <c r="H22" s="66">
        <f t="shared" si="3"/>
        <v>0.2222690255546195</v>
      </c>
      <c r="I22" s="67"/>
      <c r="K22" s="1" t="s">
        <v>25</v>
      </c>
      <c r="L22" s="5">
        <v>124</v>
      </c>
      <c r="M22" s="5">
        <v>15</v>
      </c>
      <c r="N22" s="5">
        <v>95</v>
      </c>
      <c r="O22" s="3">
        <f t="shared" si="1"/>
        <v>234</v>
      </c>
      <c r="Q22" s="68">
        <f t="shared" si="2"/>
        <v>0.52991452991452992</v>
      </c>
      <c r="R22" s="69"/>
    </row>
    <row r="23" spans="2:18" ht="13.15" customHeight="1" thickBot="1" x14ac:dyDescent="0.3">
      <c r="B23" s="1" t="s">
        <v>25</v>
      </c>
      <c r="C23" s="5">
        <v>21929</v>
      </c>
      <c r="D23" s="5">
        <v>2774</v>
      </c>
      <c r="E23" s="5">
        <v>1031</v>
      </c>
      <c r="F23" s="3">
        <f t="shared" si="0"/>
        <v>25734</v>
      </c>
      <c r="H23" s="66">
        <f t="shared" si="3"/>
        <v>0.85214113623999377</v>
      </c>
      <c r="I23" s="67"/>
      <c r="K23" s="38" t="s">
        <v>26</v>
      </c>
      <c r="L23" s="39">
        <v>135</v>
      </c>
      <c r="M23" s="39">
        <v>19</v>
      </c>
      <c r="N23" s="39">
        <v>7</v>
      </c>
      <c r="O23" s="57">
        <f t="shared" si="1"/>
        <v>161</v>
      </c>
      <c r="Q23" s="70">
        <f t="shared" si="2"/>
        <v>0.83850931677018636</v>
      </c>
      <c r="R23" s="71"/>
    </row>
    <row r="24" spans="2:18" ht="13.15" customHeight="1" thickBot="1" x14ac:dyDescent="0.3">
      <c r="B24" s="38" t="s">
        <v>26</v>
      </c>
      <c r="C24" s="39">
        <v>15924</v>
      </c>
      <c r="D24" s="39">
        <v>1454</v>
      </c>
      <c r="E24" s="39">
        <v>67</v>
      </c>
      <c r="F24" s="40">
        <f t="shared" si="0"/>
        <v>17445</v>
      </c>
      <c r="H24" s="63">
        <f t="shared" si="3"/>
        <v>0.91281169389509886</v>
      </c>
      <c r="I24" s="64"/>
      <c r="K24" s="55" t="s">
        <v>36</v>
      </c>
      <c r="L24" s="56">
        <f>SUM(L5:L23)</f>
        <v>3587</v>
      </c>
      <c r="M24" s="56">
        <f t="shared" ref="M24:N24" si="4">SUM(M5:M23)</f>
        <v>1772</v>
      </c>
      <c r="N24" s="56">
        <f t="shared" si="4"/>
        <v>1786</v>
      </c>
      <c r="O24" s="50">
        <f t="shared" si="1"/>
        <v>7145</v>
      </c>
    </row>
    <row r="25" spans="2:18" ht="13.15" customHeight="1" thickBot="1" x14ac:dyDescent="0.3">
      <c r="B25" s="21"/>
      <c r="C25" s="22"/>
      <c r="D25" s="22"/>
      <c r="E25" s="22"/>
      <c r="F25" s="22"/>
      <c r="H25" s="23"/>
      <c r="I25" s="23"/>
    </row>
    <row r="26" spans="2:18" ht="13.15" customHeight="1" x14ac:dyDescent="0.25">
      <c r="B26" s="32" t="s">
        <v>32</v>
      </c>
      <c r="C26" s="16" t="s">
        <v>0</v>
      </c>
      <c r="D26" s="16" t="s">
        <v>1</v>
      </c>
      <c r="E26" s="17" t="s">
        <v>2</v>
      </c>
      <c r="F26" s="26" t="s">
        <v>29</v>
      </c>
      <c r="H26" s="20"/>
      <c r="I26" s="20"/>
    </row>
    <row r="27" spans="2:18" ht="15" thickBot="1" x14ac:dyDescent="0.3">
      <c r="B27" s="29" t="s">
        <v>30</v>
      </c>
      <c r="C27" s="18">
        <f>SUM(C5:C24)</f>
        <v>250989</v>
      </c>
      <c r="D27" s="6">
        <f>SUM(D5:D24)</f>
        <v>98807</v>
      </c>
      <c r="E27" s="30">
        <f>SUM(E5:E24)</f>
        <v>4745</v>
      </c>
      <c r="F27" s="41">
        <f>SUM(F5:F24)</f>
        <v>354541</v>
      </c>
      <c r="H27" s="46">
        <f>$F$27/$F$35</f>
        <v>0.98024529564318219</v>
      </c>
    </row>
    <row r="28" spans="2:18" ht="13.9" customHeight="1" thickBot="1" x14ac:dyDescent="0.3">
      <c r="B28" s="33" t="s">
        <v>27</v>
      </c>
      <c r="C28" s="10">
        <f t="shared" ref="C28:E28" si="5">C$27/$F$27</f>
        <v>0.70792658676993636</v>
      </c>
      <c r="D28" s="19">
        <f t="shared" si="5"/>
        <v>0.27868991174504498</v>
      </c>
      <c r="E28" s="31">
        <f t="shared" si="5"/>
        <v>1.3383501485018658E-2</v>
      </c>
      <c r="F28" s="28"/>
    </row>
    <row r="29" spans="2:18" ht="14.45" customHeight="1" thickBot="1" x14ac:dyDescent="0.3"/>
    <row r="30" spans="2:18" ht="14.45" customHeight="1" x14ac:dyDescent="0.25">
      <c r="B30" s="72" t="s">
        <v>33</v>
      </c>
      <c r="C30" s="62" t="s">
        <v>0</v>
      </c>
      <c r="D30" s="16" t="s">
        <v>1</v>
      </c>
      <c r="E30" s="17" t="s">
        <v>2</v>
      </c>
      <c r="F30" s="34" t="s">
        <v>29</v>
      </c>
    </row>
    <row r="31" spans="2:18" ht="13.9" customHeight="1" thickBot="1" x14ac:dyDescent="0.3">
      <c r="B31" s="73"/>
      <c r="C31" s="59">
        <f>L24</f>
        <v>3587</v>
      </c>
      <c r="D31" s="60">
        <f>M24</f>
        <v>1772</v>
      </c>
      <c r="E31" s="61">
        <f>N24</f>
        <v>1786</v>
      </c>
      <c r="F31" s="49">
        <f>SUM(C31:E31)</f>
        <v>7145</v>
      </c>
      <c r="H31" s="46">
        <f>$F$31/$F$35</f>
        <v>1.9754704356817792E-2</v>
      </c>
    </row>
    <row r="32" spans="2:18" ht="13.9" customHeight="1" thickBot="1" x14ac:dyDescent="0.3">
      <c r="B32" s="74"/>
      <c r="C32" s="58">
        <f>C$31/$F$31</f>
        <v>0.50202939118264522</v>
      </c>
      <c r="D32" s="19">
        <f>D$31/$F$31</f>
        <v>0.24800559832050384</v>
      </c>
      <c r="E32" s="31">
        <f>E$31/$F$31</f>
        <v>0.24996501049685094</v>
      </c>
    </row>
    <row r="33" spans="2:8" ht="15" thickBot="1" x14ac:dyDescent="0.3"/>
    <row r="34" spans="2:8" x14ac:dyDescent="0.25">
      <c r="B34" s="11" t="s">
        <v>31</v>
      </c>
      <c r="C34" s="16" t="s">
        <v>0</v>
      </c>
      <c r="D34" s="16" t="s">
        <v>1</v>
      </c>
      <c r="E34" s="24" t="s">
        <v>2</v>
      </c>
      <c r="F34" s="26" t="s">
        <v>29</v>
      </c>
    </row>
    <row r="35" spans="2:8" ht="13.9" customHeight="1" thickBot="1" x14ac:dyDescent="0.3">
      <c r="B35" s="12" t="s">
        <v>30</v>
      </c>
      <c r="C35" s="14">
        <f>$C$27+$C$31</f>
        <v>254576</v>
      </c>
      <c r="D35" s="15">
        <f>$D$27+$D$31</f>
        <v>100579</v>
      </c>
      <c r="E35" s="25">
        <f>$E$27+$E$31</f>
        <v>6531</v>
      </c>
      <c r="F35" s="27">
        <f>SUM(C35:E35)</f>
        <v>361686</v>
      </c>
    </row>
    <row r="36" spans="2:8" ht="13.9" customHeight="1" thickBot="1" x14ac:dyDescent="0.3">
      <c r="B36" s="13" t="s">
        <v>27</v>
      </c>
      <c r="C36" s="10">
        <f>($C$27+$C$31)/($F$27+$F$31)</f>
        <v>0.70385914854321152</v>
      </c>
      <c r="D36" s="8">
        <f>($D$27+$D$31)/($F$27+$F$31)</f>
        <v>0.27808375220495124</v>
      </c>
      <c r="E36" s="9">
        <f>($E$27+$E$31)/($F$27+$F$31)</f>
        <v>1.8057099251837228E-2</v>
      </c>
    </row>
    <row r="37" spans="2:8" ht="17.45" customHeight="1" x14ac:dyDescent="0.25">
      <c r="B37" s="65" t="s">
        <v>43</v>
      </c>
      <c r="C37" s="65"/>
      <c r="D37" s="65"/>
      <c r="E37" s="65"/>
      <c r="F37" s="65"/>
      <c r="G37" s="65"/>
      <c r="H37" s="65"/>
    </row>
    <row r="38" spans="2:8" ht="17.45" customHeight="1" x14ac:dyDescent="0.25">
      <c r="B38" s="65"/>
      <c r="C38" s="65"/>
      <c r="D38" s="65"/>
      <c r="E38" s="65"/>
      <c r="F38" s="65"/>
      <c r="G38" s="65"/>
      <c r="H38" s="65"/>
    </row>
  </sheetData>
  <mergeCells count="45">
    <mergeCell ref="B2:F2"/>
    <mergeCell ref="K2:O2"/>
    <mergeCell ref="H3:I4"/>
    <mergeCell ref="Q3:R4"/>
    <mergeCell ref="H5:I5"/>
    <mergeCell ref="Q5:R5"/>
    <mergeCell ref="H6:I6"/>
    <mergeCell ref="Q6:R6"/>
    <mergeCell ref="H7:I7"/>
    <mergeCell ref="Q7:R7"/>
    <mergeCell ref="H8:I8"/>
    <mergeCell ref="Q8:R8"/>
    <mergeCell ref="H9:I9"/>
    <mergeCell ref="Q9:R9"/>
    <mergeCell ref="H10:I10"/>
    <mergeCell ref="Q10:R10"/>
    <mergeCell ref="H11:I11"/>
    <mergeCell ref="Q11:R11"/>
    <mergeCell ref="H12:I12"/>
    <mergeCell ref="Q12:R12"/>
    <mergeCell ref="H13:I13"/>
    <mergeCell ref="Q13:R13"/>
    <mergeCell ref="H14:I14"/>
    <mergeCell ref="Q14:R14"/>
    <mergeCell ref="H15:I15"/>
    <mergeCell ref="Q15:R15"/>
    <mergeCell ref="H16:I16"/>
    <mergeCell ref="Q16:R16"/>
    <mergeCell ref="H17:I17"/>
    <mergeCell ref="Q17:R17"/>
    <mergeCell ref="H18:I18"/>
    <mergeCell ref="Q18:R18"/>
    <mergeCell ref="H19:I19"/>
    <mergeCell ref="Q19:R19"/>
    <mergeCell ref="H20:I20"/>
    <mergeCell ref="Q20:R20"/>
    <mergeCell ref="H24:I24"/>
    <mergeCell ref="B30:B32"/>
    <mergeCell ref="B37:H38"/>
    <mergeCell ref="H21:I21"/>
    <mergeCell ref="Q21:R21"/>
    <mergeCell ref="H22:I22"/>
    <mergeCell ref="Q22:R22"/>
    <mergeCell ref="H23:I23"/>
    <mergeCell ref="Q23:R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FA98-6716-4E1B-9022-AB5265AF86B6}">
  <dimension ref="B1:R37"/>
  <sheetViews>
    <sheetView showGridLines="0" topLeftCell="A20" zoomScale="110" zoomScaleNormal="110" workbookViewId="0">
      <selection activeCell="E44" sqref="E44"/>
    </sheetView>
  </sheetViews>
  <sheetFormatPr baseColWidth="10" defaultColWidth="11.5703125" defaultRowHeight="14.25" x14ac:dyDescent="0.25"/>
  <cols>
    <col min="1" max="1" width="1.140625" style="51" customWidth="1"/>
    <col min="2" max="2" width="14.85546875" style="51" customWidth="1"/>
    <col min="3" max="3" width="11.5703125" style="51"/>
    <col min="4" max="4" width="15.42578125" style="51" customWidth="1"/>
    <col min="5" max="6" width="11.5703125" style="51"/>
    <col min="7" max="7" width="1.42578125" style="51" customWidth="1"/>
    <col min="8" max="9" width="7.7109375" style="51" customWidth="1"/>
    <col min="10" max="10" width="2.5703125" style="51" customWidth="1"/>
    <col min="11" max="15" width="11.5703125" style="51"/>
    <col min="16" max="16" width="2.140625" style="51" customWidth="1"/>
    <col min="17" max="18" width="7.7109375" style="51" customWidth="1"/>
    <col min="19" max="16384" width="11.5703125" style="51"/>
  </cols>
  <sheetData>
    <row r="1" spans="2:18" ht="6.6" customHeight="1" thickBot="1" x14ac:dyDescent="0.3"/>
    <row r="2" spans="2:18" ht="15" thickBot="1" x14ac:dyDescent="0.3">
      <c r="B2" s="75" t="s">
        <v>40</v>
      </c>
      <c r="C2" s="76"/>
      <c r="D2" s="76"/>
      <c r="E2" s="76"/>
      <c r="F2" s="77"/>
      <c r="K2" s="78" t="s">
        <v>39</v>
      </c>
      <c r="L2" s="79"/>
      <c r="M2" s="79"/>
      <c r="N2" s="79"/>
      <c r="O2" s="80"/>
    </row>
    <row r="3" spans="2:18" ht="36.6" customHeight="1" x14ac:dyDescent="0.25">
      <c r="B3" s="43" t="s">
        <v>34</v>
      </c>
      <c r="C3" s="44" t="s">
        <v>4</v>
      </c>
      <c r="D3" s="44" t="s">
        <v>5</v>
      </c>
      <c r="E3" s="44" t="s">
        <v>6</v>
      </c>
      <c r="F3" s="42"/>
      <c r="H3" s="81" t="s">
        <v>28</v>
      </c>
      <c r="I3" s="82"/>
      <c r="K3" s="52" t="s">
        <v>34</v>
      </c>
      <c r="L3" s="53" t="s">
        <v>4</v>
      </c>
      <c r="M3" s="53" t="s">
        <v>5</v>
      </c>
      <c r="N3" s="53" t="s">
        <v>6</v>
      </c>
      <c r="O3" s="54"/>
      <c r="Q3" s="85" t="s">
        <v>28</v>
      </c>
      <c r="R3" s="86"/>
    </row>
    <row r="4" spans="2:18" x14ac:dyDescent="0.25">
      <c r="B4" s="47" t="s">
        <v>3</v>
      </c>
      <c r="C4" s="4" t="s">
        <v>0</v>
      </c>
      <c r="D4" s="4" t="s">
        <v>1</v>
      </c>
      <c r="E4" s="4" t="s">
        <v>2</v>
      </c>
      <c r="F4" s="48" t="s">
        <v>38</v>
      </c>
      <c r="H4" s="83"/>
      <c r="I4" s="84"/>
      <c r="K4" s="47" t="s">
        <v>3</v>
      </c>
      <c r="L4" s="4" t="s">
        <v>0</v>
      </c>
      <c r="M4" s="4" t="s">
        <v>1</v>
      </c>
      <c r="N4" s="4" t="s">
        <v>2</v>
      </c>
      <c r="O4" s="48" t="s">
        <v>38</v>
      </c>
      <c r="Q4" s="87"/>
      <c r="R4" s="88"/>
    </row>
    <row r="5" spans="2:18" ht="13.15" customHeight="1" x14ac:dyDescent="0.25">
      <c r="B5" s="2" t="s">
        <v>7</v>
      </c>
      <c r="C5" s="5">
        <v>5312</v>
      </c>
      <c r="D5" s="5">
        <v>486</v>
      </c>
      <c r="E5" s="5"/>
      <c r="F5" s="3">
        <f t="shared" ref="F5:F24" si="0">SUM(C5:E5)</f>
        <v>5798</v>
      </c>
      <c r="H5" s="89">
        <f>C5/$F5</f>
        <v>0.91617799241117626</v>
      </c>
      <c r="I5" s="90"/>
      <c r="K5" s="1" t="s">
        <v>7</v>
      </c>
      <c r="L5" s="5">
        <v>7</v>
      </c>
      <c r="M5" s="5"/>
      <c r="N5" s="5"/>
      <c r="O5" s="3">
        <f t="shared" ref="O5:O24" si="1">SUM(L5:N5)</f>
        <v>7</v>
      </c>
      <c r="Q5" s="68">
        <f>L5/$O5</f>
        <v>1</v>
      </c>
      <c r="R5" s="69"/>
    </row>
    <row r="6" spans="2:18" ht="13.15" customHeight="1" x14ac:dyDescent="0.25">
      <c r="B6" s="1" t="s">
        <v>8</v>
      </c>
      <c r="C6" s="5">
        <v>3280</v>
      </c>
      <c r="D6" s="5">
        <v>8285</v>
      </c>
      <c r="E6" s="5">
        <v>295</v>
      </c>
      <c r="F6" s="3">
        <f t="shared" si="0"/>
        <v>11860</v>
      </c>
      <c r="H6" s="66">
        <f>C6/$F6</f>
        <v>0.27655986509274871</v>
      </c>
      <c r="I6" s="67"/>
      <c r="K6" s="1" t="s">
        <v>37</v>
      </c>
      <c r="L6" s="5">
        <v>22</v>
      </c>
      <c r="M6" s="5"/>
      <c r="N6" s="5">
        <v>47</v>
      </c>
      <c r="O6" s="3">
        <f t="shared" si="1"/>
        <v>69</v>
      </c>
      <c r="Q6" s="68">
        <f t="shared" ref="Q6:Q23" si="2">L6/$O6</f>
        <v>0.3188405797101449</v>
      </c>
      <c r="R6" s="69"/>
    </row>
    <row r="7" spans="2:18" ht="13.15" customHeight="1" x14ac:dyDescent="0.25">
      <c r="B7" s="1" t="s">
        <v>9</v>
      </c>
      <c r="C7" s="5">
        <v>21035</v>
      </c>
      <c r="D7" s="5">
        <v>1218</v>
      </c>
      <c r="E7" s="5">
        <v>113</v>
      </c>
      <c r="F7" s="3">
        <f t="shared" si="0"/>
        <v>22366</v>
      </c>
      <c r="H7" s="66">
        <f>C7/$F7</f>
        <v>0.94049002950907623</v>
      </c>
      <c r="I7" s="67"/>
      <c r="K7" s="1" t="s">
        <v>9</v>
      </c>
      <c r="L7" s="5">
        <v>384</v>
      </c>
      <c r="M7" s="5">
        <v>355</v>
      </c>
      <c r="N7" s="5">
        <v>266</v>
      </c>
      <c r="O7" s="3">
        <f t="shared" si="1"/>
        <v>1005</v>
      </c>
      <c r="Q7" s="68">
        <f t="shared" si="2"/>
        <v>0.38208955223880597</v>
      </c>
      <c r="R7" s="69"/>
    </row>
    <row r="8" spans="2:18" ht="13.15" customHeight="1" x14ac:dyDescent="0.25">
      <c r="B8" s="1" t="s">
        <v>10</v>
      </c>
      <c r="C8" s="5">
        <v>4817</v>
      </c>
      <c r="D8" s="5">
        <v>8011</v>
      </c>
      <c r="E8" s="5">
        <v>502</v>
      </c>
      <c r="F8" s="3">
        <f t="shared" si="0"/>
        <v>13330</v>
      </c>
      <c r="H8" s="66">
        <f t="shared" ref="H8:H24" si="3">C8/$F8</f>
        <v>0.36136534133533382</v>
      </c>
      <c r="I8" s="67"/>
      <c r="K8" s="1" t="s">
        <v>11</v>
      </c>
      <c r="L8" s="5">
        <v>517</v>
      </c>
      <c r="M8" s="5">
        <v>122</v>
      </c>
      <c r="N8" s="5">
        <v>94</v>
      </c>
      <c r="O8" s="3">
        <f t="shared" si="1"/>
        <v>733</v>
      </c>
      <c r="Q8" s="68">
        <f t="shared" si="2"/>
        <v>0.70532060027285126</v>
      </c>
      <c r="R8" s="69"/>
    </row>
    <row r="9" spans="2:18" ht="13.15" customHeight="1" x14ac:dyDescent="0.25">
      <c r="B9" s="1" t="s">
        <v>11</v>
      </c>
      <c r="C9" s="5">
        <v>25172</v>
      </c>
      <c r="D9" s="5">
        <v>1901</v>
      </c>
      <c r="E9" s="5">
        <v>18</v>
      </c>
      <c r="F9" s="3">
        <f t="shared" si="0"/>
        <v>27091</v>
      </c>
      <c r="H9" s="66">
        <f t="shared" si="3"/>
        <v>0.92916466723266034</v>
      </c>
      <c r="I9" s="67"/>
      <c r="K9" s="1" t="s">
        <v>15</v>
      </c>
      <c r="L9" s="5">
        <v>120</v>
      </c>
      <c r="M9" s="5"/>
      <c r="N9" s="5"/>
      <c r="O9" s="3">
        <f t="shared" si="1"/>
        <v>120</v>
      </c>
      <c r="Q9" s="68">
        <f t="shared" si="2"/>
        <v>1</v>
      </c>
      <c r="R9" s="69"/>
    </row>
    <row r="10" spans="2:18" ht="13.15" customHeight="1" x14ac:dyDescent="0.25">
      <c r="B10" s="1" t="s">
        <v>12</v>
      </c>
      <c r="C10" s="5">
        <v>29791</v>
      </c>
      <c r="D10" s="5">
        <v>5828</v>
      </c>
      <c r="E10" s="5">
        <v>213</v>
      </c>
      <c r="F10" s="3">
        <f t="shared" si="0"/>
        <v>35832</v>
      </c>
      <c r="H10" s="66">
        <f t="shared" si="3"/>
        <v>0.83140768028577805</v>
      </c>
      <c r="I10" s="67"/>
      <c r="K10" s="1" t="s">
        <v>10</v>
      </c>
      <c r="L10" s="5">
        <v>99</v>
      </c>
      <c r="M10" s="5"/>
      <c r="N10" s="5">
        <v>1</v>
      </c>
      <c r="O10" s="3">
        <f t="shared" si="1"/>
        <v>100</v>
      </c>
      <c r="Q10" s="68">
        <f t="shared" si="2"/>
        <v>0.99</v>
      </c>
      <c r="R10" s="69"/>
    </row>
    <row r="11" spans="2:18" ht="13.15" customHeight="1" x14ac:dyDescent="0.25">
      <c r="B11" s="1" t="s">
        <v>13</v>
      </c>
      <c r="C11" s="5">
        <v>13418</v>
      </c>
      <c r="D11" s="5">
        <v>4102</v>
      </c>
      <c r="E11" s="5">
        <v>453</v>
      </c>
      <c r="F11" s="3">
        <f t="shared" si="0"/>
        <v>17973</v>
      </c>
      <c r="H11" s="66">
        <f t="shared" si="3"/>
        <v>0.74656429088076559</v>
      </c>
      <c r="I11" s="67"/>
      <c r="K11" s="1" t="s">
        <v>12</v>
      </c>
      <c r="L11" s="5">
        <v>595</v>
      </c>
      <c r="M11" s="5">
        <v>39</v>
      </c>
      <c r="N11" s="5">
        <v>198</v>
      </c>
      <c r="O11" s="3">
        <f t="shared" si="1"/>
        <v>832</v>
      </c>
      <c r="Q11" s="68">
        <f t="shared" si="2"/>
        <v>0.71514423076923073</v>
      </c>
      <c r="R11" s="69"/>
    </row>
    <row r="12" spans="2:18" ht="13.15" customHeight="1" x14ac:dyDescent="0.25">
      <c r="B12" s="1" t="s">
        <v>14</v>
      </c>
      <c r="C12" s="5">
        <v>37227</v>
      </c>
      <c r="D12" s="5">
        <v>2747</v>
      </c>
      <c r="E12" s="5">
        <v>443</v>
      </c>
      <c r="F12" s="3">
        <f t="shared" si="0"/>
        <v>40417</v>
      </c>
      <c r="H12" s="66">
        <f t="shared" si="3"/>
        <v>0.9210728158943019</v>
      </c>
      <c r="I12" s="67"/>
      <c r="K12" s="1" t="s">
        <v>13</v>
      </c>
      <c r="L12" s="5">
        <v>218</v>
      </c>
      <c r="M12" s="5">
        <v>136</v>
      </c>
      <c r="N12" s="5">
        <v>226</v>
      </c>
      <c r="O12" s="3">
        <f t="shared" si="1"/>
        <v>580</v>
      </c>
      <c r="Q12" s="68">
        <f t="shared" si="2"/>
        <v>0.37586206896551722</v>
      </c>
      <c r="R12" s="69"/>
    </row>
    <row r="13" spans="2:18" ht="13.15" customHeight="1" x14ac:dyDescent="0.25">
      <c r="B13" s="1" t="s">
        <v>15</v>
      </c>
      <c r="C13" s="5">
        <v>624</v>
      </c>
      <c r="D13" s="5">
        <v>1786</v>
      </c>
      <c r="E13" s="5">
        <v>58</v>
      </c>
      <c r="F13" s="3">
        <f t="shared" si="0"/>
        <v>2468</v>
      </c>
      <c r="H13" s="66">
        <f t="shared" si="3"/>
        <v>0.25283630470016205</v>
      </c>
      <c r="I13" s="67"/>
      <c r="K13" s="1" t="s">
        <v>14</v>
      </c>
      <c r="L13" s="5">
        <v>277</v>
      </c>
      <c r="M13" s="5">
        <v>309</v>
      </c>
      <c r="N13" s="5">
        <v>188</v>
      </c>
      <c r="O13" s="3">
        <f t="shared" si="1"/>
        <v>774</v>
      </c>
      <c r="Q13" s="68">
        <f t="shared" si="2"/>
        <v>0.3578811369509044</v>
      </c>
      <c r="R13" s="69"/>
    </row>
    <row r="14" spans="2:18" ht="13.15" customHeight="1" x14ac:dyDescent="0.25">
      <c r="B14" s="1" t="s">
        <v>16</v>
      </c>
      <c r="C14" s="5">
        <v>2303</v>
      </c>
      <c r="D14" s="5">
        <v>4849</v>
      </c>
      <c r="E14" s="5">
        <v>27</v>
      </c>
      <c r="F14" s="3">
        <f t="shared" si="0"/>
        <v>7179</v>
      </c>
      <c r="H14" s="66">
        <f t="shared" si="3"/>
        <v>0.32079676835213816</v>
      </c>
      <c r="I14" s="67"/>
      <c r="K14" s="1" t="s">
        <v>16</v>
      </c>
      <c r="L14" s="5">
        <v>24</v>
      </c>
      <c r="M14" s="5"/>
      <c r="N14" s="5"/>
      <c r="O14" s="3">
        <f t="shared" si="1"/>
        <v>24</v>
      </c>
      <c r="Q14" s="68">
        <f t="shared" si="2"/>
        <v>1</v>
      </c>
      <c r="R14" s="69"/>
    </row>
    <row r="15" spans="2:18" ht="13.15" customHeight="1" x14ac:dyDescent="0.25">
      <c r="B15" s="1" t="s">
        <v>17</v>
      </c>
      <c r="C15" s="5">
        <v>16888</v>
      </c>
      <c r="D15" s="5">
        <v>1377</v>
      </c>
      <c r="E15" s="5">
        <v>617</v>
      </c>
      <c r="F15" s="3">
        <f t="shared" si="0"/>
        <v>18882</v>
      </c>
      <c r="H15" s="66">
        <f t="shared" si="3"/>
        <v>0.89439678000211842</v>
      </c>
      <c r="I15" s="67"/>
      <c r="K15" s="1" t="s">
        <v>17</v>
      </c>
      <c r="L15" s="5">
        <v>37</v>
      </c>
      <c r="M15" s="5">
        <v>47</v>
      </c>
      <c r="N15" s="5">
        <v>40</v>
      </c>
      <c r="O15" s="3">
        <f t="shared" si="1"/>
        <v>124</v>
      </c>
      <c r="Q15" s="68">
        <f t="shared" si="2"/>
        <v>0.29838709677419356</v>
      </c>
      <c r="R15" s="69"/>
    </row>
    <row r="16" spans="2:18" ht="13.15" customHeight="1" x14ac:dyDescent="0.25">
      <c r="B16" s="1" t="s">
        <v>18</v>
      </c>
      <c r="C16" s="5">
        <v>15658</v>
      </c>
      <c r="D16" s="5">
        <v>757</v>
      </c>
      <c r="E16" s="5">
        <v>2</v>
      </c>
      <c r="F16" s="3">
        <f t="shared" si="0"/>
        <v>16417</v>
      </c>
      <c r="H16" s="66">
        <f t="shared" si="3"/>
        <v>0.95376743619418891</v>
      </c>
      <c r="I16" s="67"/>
      <c r="K16" s="1" t="s">
        <v>18</v>
      </c>
      <c r="L16" s="5">
        <v>60</v>
      </c>
      <c r="M16" s="5">
        <v>11</v>
      </c>
      <c r="N16" s="5">
        <v>61</v>
      </c>
      <c r="O16" s="3">
        <f t="shared" si="1"/>
        <v>132</v>
      </c>
      <c r="Q16" s="68">
        <f t="shared" si="2"/>
        <v>0.45454545454545453</v>
      </c>
      <c r="R16" s="69"/>
    </row>
    <row r="17" spans="2:18" ht="13.15" customHeight="1" x14ac:dyDescent="0.25">
      <c r="B17" s="1" t="s">
        <v>19</v>
      </c>
      <c r="C17" s="5">
        <v>17240</v>
      </c>
      <c r="D17" s="5">
        <v>1166</v>
      </c>
      <c r="E17" s="5">
        <v>1</v>
      </c>
      <c r="F17" s="3">
        <f t="shared" si="0"/>
        <v>18407</v>
      </c>
      <c r="H17" s="66">
        <f t="shared" si="3"/>
        <v>0.93660020644320097</v>
      </c>
      <c r="I17" s="67"/>
      <c r="K17" s="1" t="s">
        <v>19</v>
      </c>
      <c r="L17" s="5">
        <v>17</v>
      </c>
      <c r="M17" s="5">
        <v>67</v>
      </c>
      <c r="N17" s="5">
        <v>8</v>
      </c>
      <c r="O17" s="3">
        <f t="shared" si="1"/>
        <v>92</v>
      </c>
      <c r="Q17" s="68">
        <f t="shared" si="2"/>
        <v>0.18478260869565216</v>
      </c>
      <c r="R17" s="69"/>
    </row>
    <row r="18" spans="2:18" ht="13.15" customHeight="1" x14ac:dyDescent="0.25">
      <c r="B18" s="1" t="s">
        <v>20</v>
      </c>
      <c r="C18" s="5">
        <v>3416</v>
      </c>
      <c r="D18" s="5">
        <v>5388</v>
      </c>
      <c r="E18" s="5">
        <v>218</v>
      </c>
      <c r="F18" s="3">
        <f t="shared" si="0"/>
        <v>9022</v>
      </c>
      <c r="H18" s="66">
        <f t="shared" si="3"/>
        <v>0.3786300155176236</v>
      </c>
      <c r="I18" s="67"/>
      <c r="K18" s="1" t="s">
        <v>20</v>
      </c>
      <c r="L18" s="5">
        <v>8</v>
      </c>
      <c r="M18" s="5"/>
      <c r="N18" s="5"/>
      <c r="O18" s="3">
        <f t="shared" si="1"/>
        <v>8</v>
      </c>
      <c r="Q18" s="68">
        <f t="shared" si="2"/>
        <v>1</v>
      </c>
      <c r="R18" s="69"/>
    </row>
    <row r="19" spans="2:18" ht="13.15" customHeight="1" x14ac:dyDescent="0.25">
      <c r="B19" s="1" t="s">
        <v>21</v>
      </c>
      <c r="C19" s="5">
        <v>8771</v>
      </c>
      <c r="D19" s="5">
        <v>33183</v>
      </c>
      <c r="E19" s="5">
        <v>347</v>
      </c>
      <c r="F19" s="3">
        <f t="shared" si="0"/>
        <v>42301</v>
      </c>
      <c r="H19" s="66">
        <f t="shared" si="3"/>
        <v>0.20734734403441998</v>
      </c>
      <c r="I19" s="67"/>
      <c r="K19" s="1" t="s">
        <v>21</v>
      </c>
      <c r="L19" s="5">
        <v>536</v>
      </c>
      <c r="M19" s="5">
        <v>627</v>
      </c>
      <c r="N19" s="5">
        <v>412</v>
      </c>
      <c r="O19" s="3">
        <f t="shared" si="1"/>
        <v>1575</v>
      </c>
      <c r="Q19" s="68">
        <f t="shared" si="2"/>
        <v>0.3403174603174603</v>
      </c>
      <c r="R19" s="69"/>
    </row>
    <row r="20" spans="2:18" ht="13.15" customHeight="1" x14ac:dyDescent="0.25">
      <c r="B20" s="1" t="s">
        <v>22</v>
      </c>
      <c r="C20" s="5">
        <v>103</v>
      </c>
      <c r="D20" s="5">
        <v>202</v>
      </c>
      <c r="E20" s="5"/>
      <c r="F20" s="3">
        <f t="shared" si="0"/>
        <v>305</v>
      </c>
      <c r="H20" s="66">
        <f t="shared" si="3"/>
        <v>0.3377049180327869</v>
      </c>
      <c r="I20" s="67"/>
      <c r="K20" s="1" t="s">
        <v>23</v>
      </c>
      <c r="L20" s="5"/>
      <c r="M20" s="5">
        <v>25</v>
      </c>
      <c r="N20" s="5">
        <v>143</v>
      </c>
      <c r="O20" s="3">
        <f t="shared" si="1"/>
        <v>168</v>
      </c>
      <c r="Q20" s="68">
        <f t="shared" si="2"/>
        <v>0</v>
      </c>
      <c r="R20" s="69"/>
    </row>
    <row r="21" spans="2:18" ht="13.15" customHeight="1" x14ac:dyDescent="0.25">
      <c r="B21" s="1" t="s">
        <v>23</v>
      </c>
      <c r="C21" s="5">
        <v>6371</v>
      </c>
      <c r="D21" s="5">
        <v>7919</v>
      </c>
      <c r="E21" s="5">
        <v>354</v>
      </c>
      <c r="F21" s="3">
        <f t="shared" si="0"/>
        <v>14644</v>
      </c>
      <c r="H21" s="66">
        <f t="shared" si="3"/>
        <v>0.43505872712373667</v>
      </c>
      <c r="I21" s="67"/>
      <c r="K21" s="1" t="s">
        <v>24</v>
      </c>
      <c r="L21" s="5">
        <v>334</v>
      </c>
      <c r="M21" s="5"/>
      <c r="N21" s="5"/>
      <c r="O21" s="3">
        <f t="shared" si="1"/>
        <v>334</v>
      </c>
      <c r="Q21" s="68">
        <f t="shared" si="2"/>
        <v>1</v>
      </c>
      <c r="R21" s="69"/>
    </row>
    <row r="22" spans="2:18" ht="13.15" customHeight="1" x14ac:dyDescent="0.25">
      <c r="B22" s="1" t="s">
        <v>24</v>
      </c>
      <c r="C22" s="5">
        <v>1582</v>
      </c>
      <c r="D22" s="5">
        <v>5523</v>
      </c>
      <c r="E22" s="5">
        <v>16</v>
      </c>
      <c r="F22" s="3">
        <f t="shared" si="0"/>
        <v>7121</v>
      </c>
      <c r="H22" s="66">
        <f t="shared" si="3"/>
        <v>0.22215980901558771</v>
      </c>
      <c r="I22" s="67"/>
      <c r="K22" s="1" t="s">
        <v>25</v>
      </c>
      <c r="L22" s="5">
        <v>124</v>
      </c>
      <c r="M22" s="5">
        <v>15</v>
      </c>
      <c r="N22" s="5">
        <v>95</v>
      </c>
      <c r="O22" s="3">
        <f t="shared" si="1"/>
        <v>234</v>
      </c>
      <c r="Q22" s="68">
        <f t="shared" si="2"/>
        <v>0.52991452991452992</v>
      </c>
      <c r="R22" s="69"/>
    </row>
    <row r="23" spans="2:18" ht="13.15" customHeight="1" thickBot="1" x14ac:dyDescent="0.3">
      <c r="B23" s="1" t="s">
        <v>25</v>
      </c>
      <c r="C23" s="5">
        <v>21910</v>
      </c>
      <c r="D23" s="5">
        <v>2780</v>
      </c>
      <c r="E23" s="5">
        <v>1034</v>
      </c>
      <c r="F23" s="3">
        <f t="shared" si="0"/>
        <v>25724</v>
      </c>
      <c r="H23" s="66">
        <f t="shared" si="3"/>
        <v>0.85173378945731615</v>
      </c>
      <c r="I23" s="67"/>
      <c r="K23" s="38" t="s">
        <v>26</v>
      </c>
      <c r="L23" s="39">
        <v>75</v>
      </c>
      <c r="M23" s="39">
        <v>19</v>
      </c>
      <c r="N23" s="39">
        <v>7</v>
      </c>
      <c r="O23" s="57">
        <f t="shared" si="1"/>
        <v>101</v>
      </c>
      <c r="Q23" s="70">
        <f t="shared" si="2"/>
        <v>0.74257425742574257</v>
      </c>
      <c r="R23" s="71"/>
    </row>
    <row r="24" spans="2:18" ht="13.15" customHeight="1" thickBot="1" x14ac:dyDescent="0.3">
      <c r="B24" s="38" t="s">
        <v>26</v>
      </c>
      <c r="C24" s="39">
        <v>15926</v>
      </c>
      <c r="D24" s="39">
        <v>1454</v>
      </c>
      <c r="E24" s="39">
        <v>67</v>
      </c>
      <c r="F24" s="40">
        <f t="shared" si="0"/>
        <v>17447</v>
      </c>
      <c r="H24" s="63">
        <f t="shared" si="3"/>
        <v>0.91282168854244283</v>
      </c>
      <c r="I24" s="64"/>
      <c r="K24" s="55" t="s">
        <v>36</v>
      </c>
      <c r="L24" s="56">
        <f>SUM(L5:L23)</f>
        <v>3454</v>
      </c>
      <c r="M24" s="56">
        <f t="shared" ref="M24:N24" si="4">SUM(M5:M23)</f>
        <v>1772</v>
      </c>
      <c r="N24" s="56">
        <f t="shared" si="4"/>
        <v>1786</v>
      </c>
      <c r="O24" s="50">
        <f t="shared" si="1"/>
        <v>7012</v>
      </c>
    </row>
    <row r="25" spans="2:18" ht="13.15" customHeight="1" thickBot="1" x14ac:dyDescent="0.3">
      <c r="B25" s="21"/>
      <c r="C25" s="22"/>
      <c r="D25" s="22"/>
      <c r="E25" s="22"/>
      <c r="F25" s="22"/>
      <c r="H25" s="23"/>
      <c r="I25" s="23"/>
    </row>
    <row r="26" spans="2:18" ht="13.15" customHeight="1" x14ac:dyDescent="0.25">
      <c r="B26" s="32" t="s">
        <v>32</v>
      </c>
      <c r="C26" s="16" t="s">
        <v>0</v>
      </c>
      <c r="D26" s="16" t="s">
        <v>1</v>
      </c>
      <c r="E26" s="17" t="s">
        <v>2</v>
      </c>
      <c r="F26" s="26" t="s">
        <v>29</v>
      </c>
      <c r="H26" s="20"/>
      <c r="I26" s="20"/>
    </row>
    <row r="27" spans="2:18" ht="15" thickBot="1" x14ac:dyDescent="0.3">
      <c r="B27" s="29" t="s">
        <v>30</v>
      </c>
      <c r="C27" s="18">
        <f>SUM(C5:C24)</f>
        <v>250844</v>
      </c>
      <c r="D27" s="6">
        <f>SUM(D5:D24)</f>
        <v>98962</v>
      </c>
      <c r="E27" s="30">
        <f>SUM(E5:E24)</f>
        <v>4778</v>
      </c>
      <c r="F27" s="41">
        <f>SUM(F5:F24)</f>
        <v>354584</v>
      </c>
      <c r="H27" s="46">
        <f>$F$27/$F$34</f>
        <v>0.98060819256850185</v>
      </c>
    </row>
    <row r="28" spans="2:18" ht="13.9" customHeight="1" thickBot="1" x14ac:dyDescent="0.3">
      <c r="B28" s="33" t="s">
        <v>27</v>
      </c>
      <c r="C28" s="10">
        <f t="shared" ref="C28:E28" si="5">C$27/$F$27</f>
        <v>0.70743180741375811</v>
      </c>
      <c r="D28" s="19">
        <f t="shared" si="5"/>
        <v>0.27909324729824248</v>
      </c>
      <c r="E28" s="31">
        <f t="shared" si="5"/>
        <v>1.3474945287999458E-2</v>
      </c>
      <c r="F28" s="28"/>
    </row>
    <row r="29" spans="2:18" ht="14.45" customHeight="1" thickBot="1" x14ac:dyDescent="0.3"/>
    <row r="30" spans="2:18" ht="14.45" customHeight="1" x14ac:dyDescent="0.25">
      <c r="B30" s="72" t="s">
        <v>33</v>
      </c>
      <c r="C30" s="7" t="s">
        <v>0</v>
      </c>
      <c r="D30" s="7" t="s">
        <v>1</v>
      </c>
      <c r="E30" s="45" t="s">
        <v>2</v>
      </c>
      <c r="F30" s="34" t="s">
        <v>29</v>
      </c>
    </row>
    <row r="31" spans="2:18" ht="13.9" customHeight="1" thickBot="1" x14ac:dyDescent="0.3">
      <c r="B31" s="74"/>
      <c r="C31" s="35">
        <f>L24</f>
        <v>3454</v>
      </c>
      <c r="D31" s="36">
        <f>M24</f>
        <v>1772</v>
      </c>
      <c r="E31" s="37">
        <f>N24</f>
        <v>1786</v>
      </c>
      <c r="F31" s="49">
        <f>SUM(C31:E31)</f>
        <v>7012</v>
      </c>
      <c r="H31" s="46">
        <f>$F$31/$F$34</f>
        <v>1.9391807431498136E-2</v>
      </c>
    </row>
    <row r="32" spans="2:18" ht="15" thickBot="1" x14ac:dyDescent="0.3"/>
    <row r="33" spans="2:8" x14ac:dyDescent="0.25">
      <c r="B33" s="11" t="s">
        <v>31</v>
      </c>
      <c r="C33" s="16" t="s">
        <v>0</v>
      </c>
      <c r="D33" s="16" t="s">
        <v>1</v>
      </c>
      <c r="E33" s="24" t="s">
        <v>2</v>
      </c>
      <c r="F33" s="26" t="s">
        <v>29</v>
      </c>
    </row>
    <row r="34" spans="2:8" ht="13.9" customHeight="1" thickBot="1" x14ac:dyDescent="0.3">
      <c r="B34" s="12" t="s">
        <v>30</v>
      </c>
      <c r="C34" s="14">
        <f>$C$27+$C$31</f>
        <v>254298</v>
      </c>
      <c r="D34" s="15">
        <f>$D$27+$D$31</f>
        <v>100734</v>
      </c>
      <c r="E34" s="25">
        <f>$E$27+$E$31</f>
        <v>6564</v>
      </c>
      <c r="F34" s="27">
        <f>SUM(C34:E34)</f>
        <v>361596</v>
      </c>
    </row>
    <row r="35" spans="2:8" ht="13.9" customHeight="1" thickBot="1" x14ac:dyDescent="0.3">
      <c r="B35" s="13" t="s">
        <v>27</v>
      </c>
      <c r="C35" s="10">
        <f>($C$27+$C$31)/($F$27+$F$31)</f>
        <v>0.70326552284870403</v>
      </c>
      <c r="D35" s="8">
        <f>($D$27+$D$31)/($F$27+$F$31)</f>
        <v>0.27858162147811372</v>
      </c>
      <c r="E35" s="9">
        <f>($E$27+$E$31)/($F$27+$F$31)</f>
        <v>1.8152855673182224E-2</v>
      </c>
    </row>
    <row r="36" spans="2:8" ht="17.45" customHeight="1" x14ac:dyDescent="0.25">
      <c r="B36" s="65" t="s">
        <v>42</v>
      </c>
      <c r="C36" s="65"/>
      <c r="D36" s="65"/>
      <c r="E36" s="65"/>
      <c r="F36" s="65"/>
      <c r="G36" s="65"/>
      <c r="H36" s="65"/>
    </row>
    <row r="37" spans="2:8" ht="17.45" customHeight="1" x14ac:dyDescent="0.25">
      <c r="B37" s="65"/>
      <c r="C37" s="65"/>
      <c r="D37" s="65"/>
      <c r="E37" s="65"/>
      <c r="F37" s="65"/>
      <c r="G37" s="65"/>
      <c r="H37" s="65"/>
    </row>
  </sheetData>
  <mergeCells count="45">
    <mergeCell ref="B2:F2"/>
    <mergeCell ref="K2:O2"/>
    <mergeCell ref="H3:I4"/>
    <mergeCell ref="Q3:R4"/>
    <mergeCell ref="H5:I5"/>
    <mergeCell ref="Q5:R5"/>
    <mergeCell ref="H6:I6"/>
    <mergeCell ref="Q6:R6"/>
    <mergeCell ref="H7:I7"/>
    <mergeCell ref="Q7:R7"/>
    <mergeCell ref="H8:I8"/>
    <mergeCell ref="Q8:R8"/>
    <mergeCell ref="H9:I9"/>
    <mergeCell ref="Q9:R9"/>
    <mergeCell ref="H10:I10"/>
    <mergeCell ref="Q10:R10"/>
    <mergeCell ref="H11:I11"/>
    <mergeCell ref="Q11:R11"/>
    <mergeCell ref="H12:I12"/>
    <mergeCell ref="Q12:R12"/>
    <mergeCell ref="H13:I13"/>
    <mergeCell ref="Q13:R13"/>
    <mergeCell ref="H14:I14"/>
    <mergeCell ref="Q14:R14"/>
    <mergeCell ref="H15:I15"/>
    <mergeCell ref="Q15:R15"/>
    <mergeCell ref="H16:I16"/>
    <mergeCell ref="Q16:R16"/>
    <mergeCell ref="H17:I17"/>
    <mergeCell ref="Q17:R17"/>
    <mergeCell ref="H18:I18"/>
    <mergeCell ref="Q18:R18"/>
    <mergeCell ref="H19:I19"/>
    <mergeCell ref="Q19:R19"/>
    <mergeCell ref="H20:I20"/>
    <mergeCell ref="Q20:R20"/>
    <mergeCell ref="H24:I24"/>
    <mergeCell ref="B30:B31"/>
    <mergeCell ref="B36:H37"/>
    <mergeCell ref="H21:I21"/>
    <mergeCell ref="Q21:R21"/>
    <mergeCell ref="H22:I22"/>
    <mergeCell ref="Q22:R22"/>
    <mergeCell ref="H23:I23"/>
    <mergeCell ref="Q23:R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7474-7930-4330-8AE3-A591FCC50706}">
  <dimension ref="B1:R37"/>
  <sheetViews>
    <sheetView showGridLines="0" topLeftCell="A14" zoomScale="110" zoomScaleNormal="110" workbookViewId="0">
      <selection activeCell="Q24" sqref="Q24:R24"/>
    </sheetView>
  </sheetViews>
  <sheetFormatPr baseColWidth="10" defaultColWidth="11.5703125" defaultRowHeight="14.25" x14ac:dyDescent="0.25"/>
  <cols>
    <col min="1" max="1" width="1.140625" style="51" customWidth="1"/>
    <col min="2" max="2" width="14.85546875" style="51" customWidth="1"/>
    <col min="3" max="3" width="11.5703125" style="51"/>
    <col min="4" max="4" width="15.42578125" style="51" customWidth="1"/>
    <col min="5" max="6" width="11.5703125" style="51"/>
    <col min="7" max="7" width="1.42578125" style="51" customWidth="1"/>
    <col min="8" max="9" width="7.7109375" style="51" customWidth="1"/>
    <col min="10" max="10" width="2.5703125" style="51" customWidth="1"/>
    <col min="11" max="15" width="11.5703125" style="51"/>
    <col min="16" max="16" width="2.140625" style="51" customWidth="1"/>
    <col min="17" max="18" width="7.7109375" style="51" customWidth="1"/>
    <col min="19" max="16384" width="11.5703125" style="51"/>
  </cols>
  <sheetData>
    <row r="1" spans="2:18" ht="6.6" customHeight="1" thickBot="1" x14ac:dyDescent="0.3"/>
    <row r="2" spans="2:18" ht="15" thickBot="1" x14ac:dyDescent="0.3">
      <c r="B2" s="75" t="s">
        <v>40</v>
      </c>
      <c r="C2" s="76"/>
      <c r="D2" s="76"/>
      <c r="E2" s="76"/>
      <c r="F2" s="77"/>
      <c r="K2" s="78" t="s">
        <v>39</v>
      </c>
      <c r="L2" s="79"/>
      <c r="M2" s="79"/>
      <c r="N2" s="79"/>
      <c r="O2" s="80"/>
    </row>
    <row r="3" spans="2:18" ht="36.6" customHeight="1" x14ac:dyDescent="0.25">
      <c r="B3" s="43" t="s">
        <v>34</v>
      </c>
      <c r="C3" s="44" t="s">
        <v>4</v>
      </c>
      <c r="D3" s="44" t="s">
        <v>5</v>
      </c>
      <c r="E3" s="44" t="s">
        <v>6</v>
      </c>
      <c r="F3" s="42"/>
      <c r="H3" s="81" t="s">
        <v>28</v>
      </c>
      <c r="I3" s="82"/>
      <c r="K3" s="52" t="s">
        <v>34</v>
      </c>
      <c r="L3" s="53" t="s">
        <v>4</v>
      </c>
      <c r="M3" s="53" t="s">
        <v>5</v>
      </c>
      <c r="N3" s="53" t="s">
        <v>6</v>
      </c>
      <c r="O3" s="54"/>
      <c r="Q3" s="85" t="s">
        <v>28</v>
      </c>
      <c r="R3" s="86"/>
    </row>
    <row r="4" spans="2:18" x14ac:dyDescent="0.25">
      <c r="B4" s="47" t="s">
        <v>3</v>
      </c>
      <c r="C4" s="4" t="s">
        <v>0</v>
      </c>
      <c r="D4" s="4" t="s">
        <v>1</v>
      </c>
      <c r="E4" s="4" t="s">
        <v>2</v>
      </c>
      <c r="F4" s="48" t="s">
        <v>38</v>
      </c>
      <c r="H4" s="83"/>
      <c r="I4" s="84"/>
      <c r="K4" s="47" t="s">
        <v>3</v>
      </c>
      <c r="L4" s="4" t="s">
        <v>0</v>
      </c>
      <c r="M4" s="4" t="s">
        <v>1</v>
      </c>
      <c r="N4" s="4" t="s">
        <v>2</v>
      </c>
      <c r="O4" s="48" t="s">
        <v>38</v>
      </c>
      <c r="Q4" s="87"/>
      <c r="R4" s="88"/>
    </row>
    <row r="5" spans="2:18" ht="13.15" customHeight="1" x14ac:dyDescent="0.25">
      <c r="B5" s="2" t="s">
        <v>7</v>
      </c>
      <c r="C5" s="5">
        <v>5310</v>
      </c>
      <c r="D5" s="5">
        <v>486</v>
      </c>
      <c r="E5" s="5"/>
      <c r="F5" s="3">
        <f t="shared" ref="F5:F24" si="0">SUM(C5:E5)</f>
        <v>5796</v>
      </c>
      <c r="H5" s="89">
        <f>C5/$F5</f>
        <v>0.91614906832298137</v>
      </c>
      <c r="I5" s="90"/>
      <c r="K5" s="1" t="s">
        <v>7</v>
      </c>
      <c r="L5" s="5">
        <v>7</v>
      </c>
      <c r="M5" s="5"/>
      <c r="N5" s="5"/>
      <c r="O5" s="3">
        <f t="shared" ref="O5:O24" si="1">SUM(L5:N5)</f>
        <v>7</v>
      </c>
      <c r="Q5" s="68">
        <f>L5/$O5</f>
        <v>1</v>
      </c>
      <c r="R5" s="69"/>
    </row>
    <row r="6" spans="2:18" ht="13.15" customHeight="1" x14ac:dyDescent="0.25">
      <c r="B6" s="1" t="s">
        <v>8</v>
      </c>
      <c r="C6" s="5">
        <v>3272</v>
      </c>
      <c r="D6" s="5">
        <v>8295</v>
      </c>
      <c r="E6" s="5">
        <v>295</v>
      </c>
      <c r="F6" s="3">
        <f t="shared" si="0"/>
        <v>11862</v>
      </c>
      <c r="H6" s="66">
        <f>C6/$F6</f>
        <v>0.27583881301635477</v>
      </c>
      <c r="I6" s="67"/>
      <c r="K6" s="1" t="s">
        <v>37</v>
      </c>
      <c r="L6" s="5">
        <v>22</v>
      </c>
      <c r="M6" s="5"/>
      <c r="N6" s="5">
        <v>47</v>
      </c>
      <c r="O6" s="3">
        <f t="shared" si="1"/>
        <v>69</v>
      </c>
      <c r="Q6" s="68">
        <f t="shared" ref="Q6:Q23" si="2">L6/$O6</f>
        <v>0.3188405797101449</v>
      </c>
      <c r="R6" s="69"/>
    </row>
    <row r="7" spans="2:18" ht="13.15" customHeight="1" x14ac:dyDescent="0.25">
      <c r="B7" s="1" t="s">
        <v>9</v>
      </c>
      <c r="C7" s="5">
        <v>21021</v>
      </c>
      <c r="D7" s="5">
        <v>1218</v>
      </c>
      <c r="E7" s="5">
        <v>116</v>
      </c>
      <c r="F7" s="3">
        <f t="shared" si="0"/>
        <v>22355</v>
      </c>
      <c r="H7" s="66">
        <f>C7/$F7</f>
        <v>0.94032654887049882</v>
      </c>
      <c r="I7" s="67"/>
      <c r="K7" s="1" t="s">
        <v>9</v>
      </c>
      <c r="L7" s="5">
        <v>384</v>
      </c>
      <c r="M7" s="5">
        <v>355</v>
      </c>
      <c r="N7" s="5">
        <v>266</v>
      </c>
      <c r="O7" s="3">
        <f t="shared" si="1"/>
        <v>1005</v>
      </c>
      <c r="Q7" s="68">
        <f t="shared" si="2"/>
        <v>0.38208955223880597</v>
      </c>
      <c r="R7" s="69"/>
    </row>
    <row r="8" spans="2:18" ht="13.15" customHeight="1" x14ac:dyDescent="0.25">
      <c r="B8" s="1" t="s">
        <v>10</v>
      </c>
      <c r="C8" s="5">
        <v>4818</v>
      </c>
      <c r="D8" s="5">
        <v>8010</v>
      </c>
      <c r="E8" s="5">
        <v>503</v>
      </c>
      <c r="F8" s="3">
        <f t="shared" si="0"/>
        <v>13331</v>
      </c>
      <c r="H8" s="66">
        <f t="shared" ref="H8:H24" si="3">C8/$F8</f>
        <v>0.36141324731828067</v>
      </c>
      <c r="I8" s="67"/>
      <c r="K8" s="1" t="s">
        <v>11</v>
      </c>
      <c r="L8" s="5">
        <v>517</v>
      </c>
      <c r="M8" s="5">
        <v>122</v>
      </c>
      <c r="N8" s="5">
        <v>94</v>
      </c>
      <c r="O8" s="3">
        <f t="shared" si="1"/>
        <v>733</v>
      </c>
      <c r="Q8" s="68">
        <f t="shared" si="2"/>
        <v>0.70532060027285126</v>
      </c>
      <c r="R8" s="69"/>
    </row>
    <row r="9" spans="2:18" ht="13.15" customHeight="1" x14ac:dyDescent="0.25">
      <c r="B9" s="1" t="s">
        <v>11</v>
      </c>
      <c r="C9" s="5">
        <v>25154</v>
      </c>
      <c r="D9" s="5">
        <v>1907</v>
      </c>
      <c r="E9" s="5">
        <v>19</v>
      </c>
      <c r="F9" s="3">
        <f t="shared" si="0"/>
        <v>27080</v>
      </c>
      <c r="H9" s="66">
        <f t="shared" si="3"/>
        <v>0.92887740029542099</v>
      </c>
      <c r="I9" s="67"/>
      <c r="K9" s="1" t="s">
        <v>15</v>
      </c>
      <c r="L9" s="5">
        <v>120</v>
      </c>
      <c r="M9" s="5"/>
      <c r="N9" s="5"/>
      <c r="O9" s="3">
        <f t="shared" si="1"/>
        <v>120</v>
      </c>
      <c r="Q9" s="68">
        <f t="shared" si="2"/>
        <v>1</v>
      </c>
      <c r="R9" s="69"/>
    </row>
    <row r="10" spans="2:18" ht="13.15" customHeight="1" x14ac:dyDescent="0.25">
      <c r="B10" s="1" t="s">
        <v>12</v>
      </c>
      <c r="C10" s="5">
        <v>29865</v>
      </c>
      <c r="D10" s="5">
        <v>5826</v>
      </c>
      <c r="E10" s="5">
        <v>213</v>
      </c>
      <c r="F10" s="3">
        <f t="shared" si="0"/>
        <v>35904</v>
      </c>
      <c r="H10" s="66">
        <f t="shared" si="3"/>
        <v>0.83180147058823528</v>
      </c>
      <c r="I10" s="67"/>
      <c r="K10" s="1" t="s">
        <v>10</v>
      </c>
      <c r="L10" s="5">
        <v>99</v>
      </c>
      <c r="M10" s="5"/>
      <c r="N10" s="5">
        <v>1</v>
      </c>
      <c r="O10" s="3">
        <f t="shared" si="1"/>
        <v>100</v>
      </c>
      <c r="Q10" s="68">
        <f t="shared" si="2"/>
        <v>0.99</v>
      </c>
      <c r="R10" s="69"/>
    </row>
    <row r="11" spans="2:18" ht="13.15" customHeight="1" x14ac:dyDescent="0.25">
      <c r="B11" s="1" t="s">
        <v>13</v>
      </c>
      <c r="C11" s="5">
        <v>13362</v>
      </c>
      <c r="D11" s="5">
        <v>4103</v>
      </c>
      <c r="E11" s="5">
        <v>455</v>
      </c>
      <c r="F11" s="3">
        <f t="shared" si="0"/>
        <v>17920</v>
      </c>
      <c r="H11" s="66">
        <f t="shared" si="3"/>
        <v>0.74564732142857137</v>
      </c>
      <c r="I11" s="67"/>
      <c r="K11" s="1" t="s">
        <v>12</v>
      </c>
      <c r="L11" s="5">
        <v>595</v>
      </c>
      <c r="M11" s="5">
        <v>39</v>
      </c>
      <c r="N11" s="5">
        <v>198</v>
      </c>
      <c r="O11" s="3">
        <f t="shared" si="1"/>
        <v>832</v>
      </c>
      <c r="Q11" s="68">
        <f t="shared" si="2"/>
        <v>0.71514423076923073</v>
      </c>
      <c r="R11" s="69"/>
    </row>
    <row r="12" spans="2:18" ht="13.15" customHeight="1" x14ac:dyDescent="0.25">
      <c r="B12" s="1" t="s">
        <v>14</v>
      </c>
      <c r="C12" s="5">
        <v>37047</v>
      </c>
      <c r="D12" s="5">
        <v>2750</v>
      </c>
      <c r="E12" s="5">
        <v>439</v>
      </c>
      <c r="F12" s="3">
        <f t="shared" si="0"/>
        <v>40236</v>
      </c>
      <c r="H12" s="66">
        <f t="shared" si="3"/>
        <v>0.92074261855055173</v>
      </c>
      <c r="I12" s="67"/>
      <c r="K12" s="1" t="s">
        <v>13</v>
      </c>
      <c r="L12" s="5">
        <v>210</v>
      </c>
      <c r="M12" s="5">
        <v>136</v>
      </c>
      <c r="N12" s="5">
        <v>226</v>
      </c>
      <c r="O12" s="3">
        <f t="shared" si="1"/>
        <v>572</v>
      </c>
      <c r="Q12" s="68">
        <f t="shared" si="2"/>
        <v>0.36713286713286714</v>
      </c>
      <c r="R12" s="69"/>
    </row>
    <row r="13" spans="2:18" ht="13.15" customHeight="1" x14ac:dyDescent="0.25">
      <c r="B13" s="1" t="s">
        <v>15</v>
      </c>
      <c r="C13" s="5">
        <v>581</v>
      </c>
      <c r="D13" s="5">
        <v>1827</v>
      </c>
      <c r="E13" s="5">
        <v>58</v>
      </c>
      <c r="F13" s="3">
        <f t="shared" si="0"/>
        <v>2466</v>
      </c>
      <c r="H13" s="66">
        <f t="shared" si="3"/>
        <v>0.23560421735604217</v>
      </c>
      <c r="I13" s="67"/>
      <c r="K13" s="1" t="s">
        <v>14</v>
      </c>
      <c r="L13" s="5">
        <v>277</v>
      </c>
      <c r="M13" s="5">
        <v>309</v>
      </c>
      <c r="N13" s="5">
        <v>188</v>
      </c>
      <c r="O13" s="3">
        <f t="shared" si="1"/>
        <v>774</v>
      </c>
      <c r="Q13" s="68">
        <f t="shared" si="2"/>
        <v>0.3578811369509044</v>
      </c>
      <c r="R13" s="69"/>
    </row>
    <row r="14" spans="2:18" ht="13.15" customHeight="1" x14ac:dyDescent="0.25">
      <c r="B14" s="1" t="s">
        <v>16</v>
      </c>
      <c r="C14" s="5">
        <v>2312</v>
      </c>
      <c r="D14" s="5">
        <v>4849</v>
      </c>
      <c r="E14" s="5">
        <v>27</v>
      </c>
      <c r="F14" s="3">
        <f t="shared" si="0"/>
        <v>7188</v>
      </c>
      <c r="H14" s="66">
        <f t="shared" si="3"/>
        <v>0.32164718976071227</v>
      </c>
      <c r="I14" s="67"/>
      <c r="K14" s="1" t="s">
        <v>16</v>
      </c>
      <c r="L14" s="5">
        <v>24</v>
      </c>
      <c r="M14" s="5"/>
      <c r="N14" s="5"/>
      <c r="O14" s="3">
        <f t="shared" si="1"/>
        <v>24</v>
      </c>
      <c r="Q14" s="68">
        <f t="shared" si="2"/>
        <v>1</v>
      </c>
      <c r="R14" s="69"/>
    </row>
    <row r="15" spans="2:18" ht="13.15" customHeight="1" x14ac:dyDescent="0.25">
      <c r="B15" s="1" t="s">
        <v>17</v>
      </c>
      <c r="C15" s="5">
        <v>16708</v>
      </c>
      <c r="D15" s="5">
        <v>1564</v>
      </c>
      <c r="E15" s="5">
        <v>626</v>
      </c>
      <c r="F15" s="3">
        <f t="shared" si="0"/>
        <v>18898</v>
      </c>
      <c r="H15" s="66">
        <f t="shared" si="3"/>
        <v>0.88411472113451162</v>
      </c>
      <c r="I15" s="67"/>
      <c r="K15" s="1" t="s">
        <v>17</v>
      </c>
      <c r="L15" s="5">
        <v>37</v>
      </c>
      <c r="M15" s="5">
        <v>47</v>
      </c>
      <c r="N15" s="5">
        <v>40</v>
      </c>
      <c r="O15" s="3">
        <f t="shared" si="1"/>
        <v>124</v>
      </c>
      <c r="Q15" s="68">
        <f t="shared" si="2"/>
        <v>0.29838709677419356</v>
      </c>
      <c r="R15" s="69"/>
    </row>
    <row r="16" spans="2:18" ht="13.15" customHeight="1" x14ac:dyDescent="0.25">
      <c r="B16" s="1" t="s">
        <v>18</v>
      </c>
      <c r="C16" s="5">
        <v>15705</v>
      </c>
      <c r="D16" s="5">
        <v>757</v>
      </c>
      <c r="E16" s="5">
        <v>2</v>
      </c>
      <c r="F16" s="3">
        <f t="shared" si="0"/>
        <v>16464</v>
      </c>
      <c r="H16" s="66">
        <f t="shared" si="3"/>
        <v>0.95389941690962099</v>
      </c>
      <c r="I16" s="67"/>
      <c r="K16" s="1" t="s">
        <v>18</v>
      </c>
      <c r="L16" s="5">
        <v>60</v>
      </c>
      <c r="M16" s="5">
        <v>11</v>
      </c>
      <c r="N16" s="5">
        <v>61</v>
      </c>
      <c r="O16" s="3">
        <f t="shared" si="1"/>
        <v>132</v>
      </c>
      <c r="Q16" s="68">
        <f t="shared" si="2"/>
        <v>0.45454545454545453</v>
      </c>
      <c r="R16" s="69"/>
    </row>
    <row r="17" spans="2:18" ht="13.15" customHeight="1" x14ac:dyDescent="0.25">
      <c r="B17" s="1" t="s">
        <v>19</v>
      </c>
      <c r="C17" s="5">
        <v>17253</v>
      </c>
      <c r="D17" s="5">
        <v>1168</v>
      </c>
      <c r="E17" s="5">
        <v>1</v>
      </c>
      <c r="F17" s="3">
        <f t="shared" si="0"/>
        <v>18422</v>
      </c>
      <c r="H17" s="66">
        <f t="shared" si="3"/>
        <v>0.93654326348930628</v>
      </c>
      <c r="I17" s="67"/>
      <c r="K17" s="1" t="s">
        <v>19</v>
      </c>
      <c r="L17" s="5">
        <v>17</v>
      </c>
      <c r="M17" s="5">
        <v>67</v>
      </c>
      <c r="N17" s="5">
        <v>8</v>
      </c>
      <c r="O17" s="3">
        <f t="shared" si="1"/>
        <v>92</v>
      </c>
      <c r="Q17" s="68">
        <f t="shared" si="2"/>
        <v>0.18478260869565216</v>
      </c>
      <c r="R17" s="69"/>
    </row>
    <row r="18" spans="2:18" ht="13.15" customHeight="1" x14ac:dyDescent="0.25">
      <c r="B18" s="1" t="s">
        <v>20</v>
      </c>
      <c r="C18" s="5">
        <v>3413</v>
      </c>
      <c r="D18" s="5">
        <v>5388</v>
      </c>
      <c r="E18" s="5">
        <v>218</v>
      </c>
      <c r="F18" s="3">
        <f t="shared" si="0"/>
        <v>9019</v>
      </c>
      <c r="H18" s="66">
        <f t="shared" si="3"/>
        <v>0.37842332852866173</v>
      </c>
      <c r="I18" s="67"/>
      <c r="K18" s="1" t="s">
        <v>20</v>
      </c>
      <c r="L18" s="5">
        <v>8</v>
      </c>
      <c r="M18" s="5"/>
      <c r="N18" s="5"/>
      <c r="O18" s="3">
        <f t="shared" si="1"/>
        <v>8</v>
      </c>
      <c r="Q18" s="68">
        <f t="shared" si="2"/>
        <v>1</v>
      </c>
      <c r="R18" s="69"/>
    </row>
    <row r="19" spans="2:18" ht="13.15" customHeight="1" x14ac:dyDescent="0.25">
      <c r="B19" s="1" t="s">
        <v>21</v>
      </c>
      <c r="C19" s="5">
        <v>8773</v>
      </c>
      <c r="D19" s="5">
        <v>33195</v>
      </c>
      <c r="E19" s="5">
        <v>347</v>
      </c>
      <c r="F19" s="3">
        <f t="shared" si="0"/>
        <v>42315</v>
      </c>
      <c r="H19" s="66">
        <f t="shared" si="3"/>
        <v>0.20732600732600734</v>
      </c>
      <c r="I19" s="67"/>
      <c r="K19" s="1" t="s">
        <v>21</v>
      </c>
      <c r="L19" s="5">
        <v>502</v>
      </c>
      <c r="M19" s="5">
        <v>627</v>
      </c>
      <c r="N19" s="5">
        <v>412</v>
      </c>
      <c r="O19" s="3">
        <f t="shared" si="1"/>
        <v>1541</v>
      </c>
      <c r="Q19" s="68">
        <f t="shared" si="2"/>
        <v>0.32576249188838419</v>
      </c>
      <c r="R19" s="69"/>
    </row>
    <row r="20" spans="2:18" ht="13.15" customHeight="1" x14ac:dyDescent="0.25">
      <c r="B20" s="1" t="s">
        <v>22</v>
      </c>
      <c r="C20" s="5">
        <v>103</v>
      </c>
      <c r="D20" s="5">
        <v>202</v>
      </c>
      <c r="E20" s="5"/>
      <c r="F20" s="3">
        <f t="shared" si="0"/>
        <v>305</v>
      </c>
      <c r="H20" s="66">
        <f t="shared" si="3"/>
        <v>0.3377049180327869</v>
      </c>
      <c r="I20" s="67"/>
      <c r="K20" s="1" t="s">
        <v>23</v>
      </c>
      <c r="L20" s="5"/>
      <c r="M20" s="5">
        <v>25</v>
      </c>
      <c r="N20" s="5">
        <v>143</v>
      </c>
      <c r="O20" s="3">
        <f t="shared" si="1"/>
        <v>168</v>
      </c>
      <c r="Q20" s="68">
        <f t="shared" si="2"/>
        <v>0</v>
      </c>
      <c r="R20" s="69"/>
    </row>
    <row r="21" spans="2:18" ht="13.15" customHeight="1" x14ac:dyDescent="0.25">
      <c r="B21" s="1" t="s">
        <v>23</v>
      </c>
      <c r="C21" s="5">
        <v>6355</v>
      </c>
      <c r="D21" s="5">
        <v>7919</v>
      </c>
      <c r="E21" s="5">
        <v>354</v>
      </c>
      <c r="F21" s="3">
        <f t="shared" si="0"/>
        <v>14628</v>
      </c>
      <c r="H21" s="66">
        <f t="shared" si="3"/>
        <v>0.43444079846869016</v>
      </c>
      <c r="I21" s="67"/>
      <c r="K21" s="1" t="s">
        <v>24</v>
      </c>
      <c r="L21" s="5">
        <v>334</v>
      </c>
      <c r="M21" s="5"/>
      <c r="N21" s="5"/>
      <c r="O21" s="3">
        <f t="shared" si="1"/>
        <v>334</v>
      </c>
      <c r="Q21" s="68">
        <f t="shared" si="2"/>
        <v>1</v>
      </c>
      <c r="R21" s="69"/>
    </row>
    <row r="22" spans="2:18" ht="13.15" customHeight="1" x14ac:dyDescent="0.25">
      <c r="B22" s="1" t="s">
        <v>24</v>
      </c>
      <c r="C22" s="5">
        <v>1583</v>
      </c>
      <c r="D22" s="5">
        <v>5525</v>
      </c>
      <c r="E22" s="5">
        <v>16</v>
      </c>
      <c r="F22" s="3">
        <f t="shared" si="0"/>
        <v>7124</v>
      </c>
      <c r="H22" s="66">
        <f t="shared" si="3"/>
        <v>0.22220662549129702</v>
      </c>
      <c r="I22" s="67"/>
      <c r="K22" s="1" t="s">
        <v>25</v>
      </c>
      <c r="L22" s="5">
        <v>124</v>
      </c>
      <c r="M22" s="5">
        <v>15</v>
      </c>
      <c r="N22" s="5">
        <v>95</v>
      </c>
      <c r="O22" s="3">
        <f t="shared" si="1"/>
        <v>234</v>
      </c>
      <c r="Q22" s="68">
        <f t="shared" si="2"/>
        <v>0.52991452991452992</v>
      </c>
      <c r="R22" s="69"/>
    </row>
    <row r="23" spans="2:18" ht="13.15" customHeight="1" thickBot="1" x14ac:dyDescent="0.3">
      <c r="B23" s="1" t="s">
        <v>25</v>
      </c>
      <c r="C23" s="5">
        <v>21780</v>
      </c>
      <c r="D23" s="5">
        <v>2893</v>
      </c>
      <c r="E23" s="5">
        <v>1046</v>
      </c>
      <c r="F23" s="3">
        <f t="shared" si="0"/>
        <v>25719</v>
      </c>
      <c r="H23" s="66">
        <f t="shared" si="3"/>
        <v>0.84684474513005947</v>
      </c>
      <c r="I23" s="67"/>
      <c r="K23" s="38" t="s">
        <v>26</v>
      </c>
      <c r="L23" s="39">
        <v>75</v>
      </c>
      <c r="M23" s="39">
        <v>19</v>
      </c>
      <c r="N23" s="39">
        <v>7</v>
      </c>
      <c r="O23" s="57">
        <f t="shared" si="1"/>
        <v>101</v>
      </c>
      <c r="Q23" s="70">
        <f t="shared" si="2"/>
        <v>0.74257425742574257</v>
      </c>
      <c r="R23" s="71"/>
    </row>
    <row r="24" spans="2:18" ht="13.15" customHeight="1" thickBot="1" x14ac:dyDescent="0.3">
      <c r="B24" s="38" t="s">
        <v>26</v>
      </c>
      <c r="C24" s="39">
        <v>15918</v>
      </c>
      <c r="D24" s="39">
        <v>1456</v>
      </c>
      <c r="E24" s="39">
        <v>67</v>
      </c>
      <c r="F24" s="40">
        <f t="shared" si="0"/>
        <v>17441</v>
      </c>
      <c r="H24" s="63">
        <f t="shared" si="3"/>
        <v>0.91267702539991968</v>
      </c>
      <c r="I24" s="64"/>
      <c r="K24" s="55" t="s">
        <v>36</v>
      </c>
      <c r="L24" s="56">
        <f>SUM(L5:L23)</f>
        <v>3412</v>
      </c>
      <c r="M24" s="56">
        <f t="shared" ref="M24:N24" si="4">SUM(M5:M23)</f>
        <v>1772</v>
      </c>
      <c r="N24" s="56">
        <f t="shared" si="4"/>
        <v>1786</v>
      </c>
      <c r="O24" s="50">
        <f t="shared" si="1"/>
        <v>6970</v>
      </c>
    </row>
    <row r="25" spans="2:18" ht="13.15" customHeight="1" thickBot="1" x14ac:dyDescent="0.3">
      <c r="B25" s="21"/>
      <c r="C25" s="22"/>
      <c r="D25" s="22"/>
      <c r="E25" s="22"/>
      <c r="F25" s="22"/>
      <c r="H25" s="23"/>
      <c r="I25" s="23"/>
    </row>
    <row r="26" spans="2:18" ht="13.15" customHeight="1" x14ac:dyDescent="0.25">
      <c r="B26" s="32" t="s">
        <v>32</v>
      </c>
      <c r="C26" s="16" t="s">
        <v>0</v>
      </c>
      <c r="D26" s="16" t="s">
        <v>1</v>
      </c>
      <c r="E26" s="17" t="s">
        <v>2</v>
      </c>
      <c r="F26" s="26" t="s">
        <v>29</v>
      </c>
      <c r="H26" s="20"/>
      <c r="I26" s="20"/>
    </row>
    <row r="27" spans="2:18" ht="15" thickBot="1" x14ac:dyDescent="0.3">
      <c r="B27" s="29" t="s">
        <v>30</v>
      </c>
      <c r="C27" s="18">
        <f>SUM(C5:C24)</f>
        <v>250333</v>
      </c>
      <c r="D27" s="6">
        <f>SUM(D5:D24)</f>
        <v>99338</v>
      </c>
      <c r="E27" s="30">
        <f>SUM(E5:E24)</f>
        <v>4802</v>
      </c>
      <c r="F27" s="41">
        <f>SUM(F5:F24)</f>
        <v>354473</v>
      </c>
      <c r="H27" s="46">
        <f>$F$27/$F$34</f>
        <v>0.98071618484795664</v>
      </c>
    </row>
    <row r="28" spans="2:18" ht="13.9" customHeight="1" thickBot="1" x14ac:dyDescent="0.3">
      <c r="B28" s="33" t="s">
        <v>27</v>
      </c>
      <c r="C28" s="10">
        <f t="shared" ref="C28:E28" si="5">C$27/$F$27</f>
        <v>0.70621175660769653</v>
      </c>
      <c r="D28" s="19">
        <f t="shared" si="5"/>
        <v>0.28024137240353991</v>
      </c>
      <c r="E28" s="31">
        <f t="shared" si="5"/>
        <v>1.3546870988763601E-2</v>
      </c>
      <c r="F28" s="28"/>
    </row>
    <row r="29" spans="2:18" ht="14.45" customHeight="1" thickBot="1" x14ac:dyDescent="0.3"/>
    <row r="30" spans="2:18" ht="14.45" customHeight="1" x14ac:dyDescent="0.25">
      <c r="B30" s="72" t="s">
        <v>33</v>
      </c>
      <c r="C30" s="7" t="s">
        <v>0</v>
      </c>
      <c r="D30" s="7" t="s">
        <v>1</v>
      </c>
      <c r="E30" s="45" t="s">
        <v>2</v>
      </c>
      <c r="F30" s="34" t="s">
        <v>29</v>
      </c>
    </row>
    <row r="31" spans="2:18" ht="13.9" customHeight="1" thickBot="1" x14ac:dyDescent="0.3">
      <c r="B31" s="74"/>
      <c r="C31" s="35">
        <f>L24</f>
        <v>3412</v>
      </c>
      <c r="D31" s="36">
        <f>M24</f>
        <v>1772</v>
      </c>
      <c r="E31" s="37">
        <f>N24</f>
        <v>1786</v>
      </c>
      <c r="F31" s="49">
        <f>SUM(C31:E31)</f>
        <v>6970</v>
      </c>
      <c r="H31" s="46">
        <f>$F$31/$F$34</f>
        <v>1.9283815152043339E-2</v>
      </c>
    </row>
    <row r="32" spans="2:18" ht="15" thickBot="1" x14ac:dyDescent="0.3"/>
    <row r="33" spans="2:8" x14ac:dyDescent="0.25">
      <c r="B33" s="11" t="s">
        <v>31</v>
      </c>
      <c r="C33" s="16" t="s">
        <v>0</v>
      </c>
      <c r="D33" s="16" t="s">
        <v>1</v>
      </c>
      <c r="E33" s="24" t="s">
        <v>2</v>
      </c>
      <c r="F33" s="26" t="s">
        <v>29</v>
      </c>
    </row>
    <row r="34" spans="2:8" ht="13.9" customHeight="1" thickBot="1" x14ac:dyDescent="0.3">
      <c r="B34" s="12" t="s">
        <v>30</v>
      </c>
      <c r="C34" s="14">
        <f>$C$27+$C$31</f>
        <v>253745</v>
      </c>
      <c r="D34" s="15">
        <f>$D$27+$D$31</f>
        <v>101110</v>
      </c>
      <c r="E34" s="25">
        <f>$E$27+$E$31</f>
        <v>6588</v>
      </c>
      <c r="F34" s="27">
        <f>SUM(C34:E34)</f>
        <v>361443</v>
      </c>
    </row>
    <row r="35" spans="2:8" ht="13.9" customHeight="1" thickBot="1" x14ac:dyDescent="0.3">
      <c r="B35" s="13" t="s">
        <v>27</v>
      </c>
      <c r="C35" s="10">
        <f>($C$27+$C$31)/($F$27+$F$31)</f>
        <v>0.7020332389892735</v>
      </c>
      <c r="D35" s="8">
        <f>($D$27+$D$31)/($F$27+$F$31)</f>
        <v>0.27973982066328579</v>
      </c>
      <c r="E35" s="9">
        <f>($E$27+$E$31)/($F$27+$F$31)</f>
        <v>1.8226940347440674E-2</v>
      </c>
    </row>
    <row r="36" spans="2:8" ht="17.45" customHeight="1" x14ac:dyDescent="0.25">
      <c r="B36" s="65" t="s">
        <v>41</v>
      </c>
      <c r="C36" s="65"/>
      <c r="D36" s="65"/>
      <c r="E36" s="65"/>
      <c r="F36" s="65"/>
      <c r="G36" s="65"/>
      <c r="H36" s="65"/>
    </row>
    <row r="37" spans="2:8" ht="17.45" customHeight="1" x14ac:dyDescent="0.25">
      <c r="B37" s="65"/>
      <c r="C37" s="65"/>
      <c r="D37" s="65"/>
      <c r="E37" s="65"/>
      <c r="F37" s="65"/>
      <c r="G37" s="65"/>
      <c r="H37" s="65"/>
    </row>
  </sheetData>
  <mergeCells count="45">
    <mergeCell ref="H24:I24"/>
    <mergeCell ref="B30:B31"/>
    <mergeCell ref="B36:H37"/>
    <mergeCell ref="H21:I21"/>
    <mergeCell ref="Q21:R21"/>
    <mergeCell ref="H22:I22"/>
    <mergeCell ref="Q22:R22"/>
    <mergeCell ref="H23:I23"/>
    <mergeCell ref="Q23:R23"/>
    <mergeCell ref="H18:I18"/>
    <mergeCell ref="Q18:R18"/>
    <mergeCell ref="H19:I19"/>
    <mergeCell ref="Q19:R19"/>
    <mergeCell ref="H20:I20"/>
    <mergeCell ref="Q20:R20"/>
    <mergeCell ref="H15:I15"/>
    <mergeCell ref="Q15:R15"/>
    <mergeCell ref="H16:I16"/>
    <mergeCell ref="Q16:R16"/>
    <mergeCell ref="H17:I17"/>
    <mergeCell ref="Q17:R17"/>
    <mergeCell ref="H12:I12"/>
    <mergeCell ref="Q12:R12"/>
    <mergeCell ref="H13:I13"/>
    <mergeCell ref="Q13:R13"/>
    <mergeCell ref="H14:I14"/>
    <mergeCell ref="Q14:R14"/>
    <mergeCell ref="H9:I9"/>
    <mergeCell ref="Q9:R9"/>
    <mergeCell ref="H10:I10"/>
    <mergeCell ref="Q10:R10"/>
    <mergeCell ref="H11:I11"/>
    <mergeCell ref="Q11:R11"/>
    <mergeCell ref="H6:I6"/>
    <mergeCell ref="Q6:R6"/>
    <mergeCell ref="H7:I7"/>
    <mergeCell ref="Q7:R7"/>
    <mergeCell ref="H8:I8"/>
    <mergeCell ref="Q8:R8"/>
    <mergeCell ref="B2:F2"/>
    <mergeCell ref="K2:O2"/>
    <mergeCell ref="H3:I4"/>
    <mergeCell ref="Q3:R4"/>
    <mergeCell ref="H5:I5"/>
    <mergeCell ref="Q5:R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2636-17CB-4BEA-8664-17B5219353DA}">
  <sheetPr codeName="Hoja13"/>
  <dimension ref="B1:R37"/>
  <sheetViews>
    <sheetView showGridLines="0" topLeftCell="A20" zoomScale="110" zoomScaleNormal="110" workbookViewId="0">
      <selection activeCell="F34" sqref="F34"/>
    </sheetView>
  </sheetViews>
  <sheetFormatPr baseColWidth="10" defaultColWidth="11.5703125" defaultRowHeight="14.25" x14ac:dyDescent="0.25"/>
  <cols>
    <col min="1" max="1" width="1.140625" style="51" customWidth="1"/>
    <col min="2" max="2" width="14.85546875" style="51" customWidth="1"/>
    <col min="3" max="3" width="11.5703125" style="51"/>
    <col min="4" max="4" width="15.42578125" style="51" customWidth="1"/>
    <col min="5" max="6" width="11.5703125" style="51"/>
    <col min="7" max="7" width="1.42578125" style="51" customWidth="1"/>
    <col min="8" max="9" width="7.7109375" style="51" customWidth="1"/>
    <col min="10" max="10" width="2.5703125" style="51" customWidth="1"/>
    <col min="11" max="15" width="11.5703125" style="51"/>
    <col min="16" max="16" width="2.140625" style="51" customWidth="1"/>
    <col min="17" max="18" width="7.7109375" style="51" customWidth="1"/>
    <col min="19" max="16384" width="11.5703125" style="51"/>
  </cols>
  <sheetData>
    <row r="1" spans="2:18" ht="6.6" customHeight="1" thickBot="1" x14ac:dyDescent="0.3"/>
    <row r="2" spans="2:18" ht="15" thickBot="1" x14ac:dyDescent="0.3">
      <c r="B2" s="75" t="s">
        <v>40</v>
      </c>
      <c r="C2" s="76"/>
      <c r="D2" s="76"/>
      <c r="E2" s="76"/>
      <c r="F2" s="77"/>
      <c r="K2" s="78" t="s">
        <v>39</v>
      </c>
      <c r="L2" s="79"/>
      <c r="M2" s="79"/>
      <c r="N2" s="79"/>
      <c r="O2" s="80"/>
    </row>
    <row r="3" spans="2:18" ht="36.6" customHeight="1" x14ac:dyDescent="0.25">
      <c r="B3" s="43" t="s">
        <v>34</v>
      </c>
      <c r="C3" s="44" t="s">
        <v>4</v>
      </c>
      <c r="D3" s="44" t="s">
        <v>5</v>
      </c>
      <c r="E3" s="44" t="s">
        <v>6</v>
      </c>
      <c r="F3" s="42"/>
      <c r="H3" s="81" t="s">
        <v>28</v>
      </c>
      <c r="I3" s="82"/>
      <c r="K3" s="52" t="s">
        <v>34</v>
      </c>
      <c r="L3" s="53" t="s">
        <v>4</v>
      </c>
      <c r="M3" s="53" t="s">
        <v>5</v>
      </c>
      <c r="N3" s="53" t="s">
        <v>6</v>
      </c>
      <c r="O3" s="54"/>
      <c r="Q3" s="85" t="s">
        <v>28</v>
      </c>
      <c r="R3" s="86"/>
    </row>
    <row r="4" spans="2:18" x14ac:dyDescent="0.25">
      <c r="B4" s="47" t="s">
        <v>3</v>
      </c>
      <c r="C4" s="4" t="s">
        <v>0</v>
      </c>
      <c r="D4" s="4" t="s">
        <v>1</v>
      </c>
      <c r="E4" s="4" t="s">
        <v>2</v>
      </c>
      <c r="F4" s="48" t="s">
        <v>38</v>
      </c>
      <c r="H4" s="83"/>
      <c r="I4" s="84"/>
      <c r="K4" s="47" t="s">
        <v>3</v>
      </c>
      <c r="L4" s="4" t="s">
        <v>0</v>
      </c>
      <c r="M4" s="4" t="s">
        <v>1</v>
      </c>
      <c r="N4" s="4" t="s">
        <v>2</v>
      </c>
      <c r="O4" s="48" t="s">
        <v>38</v>
      </c>
      <c r="Q4" s="87"/>
      <c r="R4" s="88"/>
    </row>
    <row r="5" spans="2:18" ht="13.15" customHeight="1" x14ac:dyDescent="0.25">
      <c r="B5" s="2" t="s">
        <v>7</v>
      </c>
      <c r="C5" s="5">
        <v>5315</v>
      </c>
      <c r="D5" s="5">
        <v>487</v>
      </c>
      <c r="E5" s="5"/>
      <c r="F5" s="3">
        <f t="shared" ref="F5:F24" si="0">SUM(C5:E5)</f>
        <v>5802</v>
      </c>
      <c r="H5" s="89">
        <f>C5/$F5</f>
        <v>0.91606342640468807</v>
      </c>
      <c r="I5" s="90"/>
      <c r="K5" s="1" t="s">
        <v>7</v>
      </c>
      <c r="L5" s="5">
        <v>7</v>
      </c>
      <c r="M5" s="5"/>
      <c r="N5" s="5"/>
      <c r="O5" s="3">
        <f t="shared" ref="O5:O24" si="1">SUM(L5:N5)</f>
        <v>7</v>
      </c>
      <c r="Q5" s="68">
        <f>L5/$O5</f>
        <v>1</v>
      </c>
      <c r="R5" s="69"/>
    </row>
    <row r="6" spans="2:18" ht="13.15" customHeight="1" x14ac:dyDescent="0.25">
      <c r="B6" s="1" t="s">
        <v>8</v>
      </c>
      <c r="C6" s="5">
        <v>3198</v>
      </c>
      <c r="D6" s="5">
        <v>8301</v>
      </c>
      <c r="E6" s="5">
        <v>310</v>
      </c>
      <c r="F6" s="3">
        <f t="shared" si="0"/>
        <v>11809</v>
      </c>
      <c r="H6" s="66">
        <f>C6/$F6</f>
        <v>0.27081039884833602</v>
      </c>
      <c r="I6" s="67"/>
      <c r="K6" s="1" t="s">
        <v>37</v>
      </c>
      <c r="L6" s="5">
        <v>22</v>
      </c>
      <c r="M6" s="5"/>
      <c r="N6" s="5">
        <v>47</v>
      </c>
      <c r="O6" s="3">
        <f t="shared" si="1"/>
        <v>69</v>
      </c>
      <c r="Q6" s="68">
        <f t="shared" ref="Q6:Q23" si="2">L6/$O6</f>
        <v>0.3188405797101449</v>
      </c>
      <c r="R6" s="69"/>
    </row>
    <row r="7" spans="2:18" ht="13.15" customHeight="1" x14ac:dyDescent="0.25">
      <c r="B7" s="1" t="s">
        <v>9</v>
      </c>
      <c r="C7" s="5">
        <v>21015</v>
      </c>
      <c r="D7" s="5">
        <v>1218</v>
      </c>
      <c r="E7" s="5">
        <v>116</v>
      </c>
      <c r="F7" s="3">
        <f t="shared" si="0"/>
        <v>22349</v>
      </c>
      <c r="H7" s="66">
        <f>C7/$F7</f>
        <v>0.94031052843527674</v>
      </c>
      <c r="I7" s="67"/>
      <c r="K7" s="1" t="s">
        <v>9</v>
      </c>
      <c r="L7" s="5">
        <v>384</v>
      </c>
      <c r="M7" s="5">
        <v>355</v>
      </c>
      <c r="N7" s="5">
        <v>266</v>
      </c>
      <c r="O7" s="3">
        <f t="shared" si="1"/>
        <v>1005</v>
      </c>
      <c r="Q7" s="68">
        <f t="shared" si="2"/>
        <v>0.38208955223880597</v>
      </c>
      <c r="R7" s="69"/>
    </row>
    <row r="8" spans="2:18" ht="13.15" customHeight="1" x14ac:dyDescent="0.25">
      <c r="B8" s="1" t="s">
        <v>10</v>
      </c>
      <c r="C8" s="5">
        <v>4807</v>
      </c>
      <c r="D8" s="5">
        <v>8013</v>
      </c>
      <c r="E8" s="5">
        <v>503</v>
      </c>
      <c r="F8" s="3">
        <f t="shared" si="0"/>
        <v>13323</v>
      </c>
      <c r="H8" s="66">
        <f t="shared" ref="H8:H24" si="3">C8/$F8</f>
        <v>0.36080462358327703</v>
      </c>
      <c r="I8" s="67"/>
      <c r="K8" s="1" t="s">
        <v>11</v>
      </c>
      <c r="L8" s="5">
        <v>517</v>
      </c>
      <c r="M8" s="5">
        <v>122</v>
      </c>
      <c r="N8" s="5">
        <v>94</v>
      </c>
      <c r="O8" s="3">
        <f t="shared" si="1"/>
        <v>733</v>
      </c>
      <c r="Q8" s="68">
        <f t="shared" si="2"/>
        <v>0.70532060027285126</v>
      </c>
      <c r="R8" s="69"/>
    </row>
    <row r="9" spans="2:18" ht="13.15" customHeight="1" x14ac:dyDescent="0.25">
      <c r="B9" s="1" t="s">
        <v>11</v>
      </c>
      <c r="C9" s="5">
        <v>25167</v>
      </c>
      <c r="D9" s="5">
        <v>1910</v>
      </c>
      <c r="E9" s="5">
        <v>19</v>
      </c>
      <c r="F9" s="3">
        <f t="shared" si="0"/>
        <v>27096</v>
      </c>
      <c r="H9" s="66">
        <f t="shared" si="3"/>
        <v>0.92880868024800711</v>
      </c>
      <c r="I9" s="67"/>
      <c r="K9" s="1" t="s">
        <v>15</v>
      </c>
      <c r="L9" s="5">
        <v>120</v>
      </c>
      <c r="M9" s="5"/>
      <c r="N9" s="5"/>
      <c r="O9" s="3">
        <f t="shared" si="1"/>
        <v>120</v>
      </c>
      <c r="Q9" s="68">
        <f t="shared" si="2"/>
        <v>1</v>
      </c>
      <c r="R9" s="69"/>
    </row>
    <row r="10" spans="2:18" ht="13.15" customHeight="1" x14ac:dyDescent="0.25">
      <c r="B10" s="1" t="s">
        <v>12</v>
      </c>
      <c r="C10" s="5">
        <v>29950</v>
      </c>
      <c r="D10" s="5">
        <v>5831</v>
      </c>
      <c r="E10" s="5">
        <v>213</v>
      </c>
      <c r="F10" s="3">
        <f t="shared" si="0"/>
        <v>35994</v>
      </c>
      <c r="H10" s="66">
        <f t="shared" si="3"/>
        <v>0.83208312496527204</v>
      </c>
      <c r="I10" s="67"/>
      <c r="K10" s="1" t="s">
        <v>10</v>
      </c>
      <c r="L10" s="5">
        <v>99</v>
      </c>
      <c r="M10" s="5"/>
      <c r="N10" s="5">
        <v>1</v>
      </c>
      <c r="O10" s="3">
        <f t="shared" si="1"/>
        <v>100</v>
      </c>
      <c r="Q10" s="68">
        <f t="shared" si="2"/>
        <v>0.99</v>
      </c>
      <c r="R10" s="69"/>
    </row>
    <row r="11" spans="2:18" ht="13.15" customHeight="1" x14ac:dyDescent="0.25">
      <c r="B11" s="1" t="s">
        <v>13</v>
      </c>
      <c r="C11" s="5">
        <v>13337</v>
      </c>
      <c r="D11" s="5">
        <v>4099</v>
      </c>
      <c r="E11" s="5">
        <v>453</v>
      </c>
      <c r="F11" s="3">
        <f t="shared" si="0"/>
        <v>17889</v>
      </c>
      <c r="H11" s="66">
        <f t="shared" si="3"/>
        <v>0.74554195315557048</v>
      </c>
      <c r="I11" s="67"/>
      <c r="K11" s="1" t="s">
        <v>12</v>
      </c>
      <c r="L11" s="5">
        <v>577</v>
      </c>
      <c r="M11" s="5">
        <v>39</v>
      </c>
      <c r="N11" s="5">
        <v>198</v>
      </c>
      <c r="O11" s="3">
        <f t="shared" si="1"/>
        <v>814</v>
      </c>
      <c r="Q11" s="68">
        <f t="shared" si="2"/>
        <v>0.70884520884520885</v>
      </c>
      <c r="R11" s="69"/>
    </row>
    <row r="12" spans="2:18" ht="13.15" customHeight="1" x14ac:dyDescent="0.25">
      <c r="B12" s="1" t="s">
        <v>14</v>
      </c>
      <c r="C12" s="5">
        <v>37025</v>
      </c>
      <c r="D12" s="5">
        <v>2756</v>
      </c>
      <c r="E12" s="5">
        <v>440</v>
      </c>
      <c r="F12" s="3">
        <f t="shared" si="0"/>
        <v>40221</v>
      </c>
      <c r="H12" s="66">
        <f t="shared" si="3"/>
        <v>0.92053902190398051</v>
      </c>
      <c r="I12" s="67"/>
      <c r="K12" s="1" t="s">
        <v>13</v>
      </c>
      <c r="L12" s="5">
        <v>210</v>
      </c>
      <c r="M12" s="5">
        <v>136</v>
      </c>
      <c r="N12" s="5">
        <v>226</v>
      </c>
      <c r="O12" s="3">
        <f t="shared" si="1"/>
        <v>572</v>
      </c>
      <c r="Q12" s="68">
        <f t="shared" si="2"/>
        <v>0.36713286713286714</v>
      </c>
      <c r="R12" s="69"/>
    </row>
    <row r="13" spans="2:18" ht="13.15" customHeight="1" x14ac:dyDescent="0.25">
      <c r="B13" s="1" t="s">
        <v>15</v>
      </c>
      <c r="C13" s="5">
        <v>579</v>
      </c>
      <c r="D13" s="5">
        <v>1829</v>
      </c>
      <c r="E13" s="5">
        <v>58</v>
      </c>
      <c r="F13" s="3">
        <f t="shared" si="0"/>
        <v>2466</v>
      </c>
      <c r="H13" s="66">
        <f t="shared" si="3"/>
        <v>0.23479318734793186</v>
      </c>
      <c r="I13" s="67"/>
      <c r="K13" s="1" t="s">
        <v>14</v>
      </c>
      <c r="L13" s="5">
        <v>277</v>
      </c>
      <c r="M13" s="5">
        <v>309</v>
      </c>
      <c r="N13" s="5">
        <v>188</v>
      </c>
      <c r="O13" s="3">
        <f t="shared" si="1"/>
        <v>774</v>
      </c>
      <c r="Q13" s="68">
        <f t="shared" si="2"/>
        <v>0.3578811369509044</v>
      </c>
      <c r="R13" s="69"/>
    </row>
    <row r="14" spans="2:18" ht="13.15" customHeight="1" x14ac:dyDescent="0.25">
      <c r="B14" s="1" t="s">
        <v>16</v>
      </c>
      <c r="C14" s="5">
        <v>2312</v>
      </c>
      <c r="D14" s="5">
        <v>4850</v>
      </c>
      <c r="E14" s="5">
        <v>27</v>
      </c>
      <c r="F14" s="3">
        <f t="shared" si="0"/>
        <v>7189</v>
      </c>
      <c r="H14" s="66">
        <f t="shared" si="3"/>
        <v>0.32160244818472666</v>
      </c>
      <c r="I14" s="67"/>
      <c r="K14" s="1" t="s">
        <v>16</v>
      </c>
      <c r="L14" s="5">
        <v>24</v>
      </c>
      <c r="M14" s="5"/>
      <c r="N14" s="5"/>
      <c r="O14" s="3">
        <f t="shared" si="1"/>
        <v>24</v>
      </c>
      <c r="Q14" s="68">
        <f t="shared" si="2"/>
        <v>1</v>
      </c>
      <c r="R14" s="69"/>
    </row>
    <row r="15" spans="2:18" ht="13.15" customHeight="1" x14ac:dyDescent="0.25">
      <c r="B15" s="1" t="s">
        <v>17</v>
      </c>
      <c r="C15" s="5">
        <v>16411</v>
      </c>
      <c r="D15" s="5">
        <v>1843</v>
      </c>
      <c r="E15" s="5">
        <v>636</v>
      </c>
      <c r="F15" s="3">
        <f t="shared" si="0"/>
        <v>18890</v>
      </c>
      <c r="H15" s="66">
        <f t="shared" si="3"/>
        <v>0.86876654314452095</v>
      </c>
      <c r="I15" s="67"/>
      <c r="K15" s="1" t="s">
        <v>17</v>
      </c>
      <c r="L15" s="5">
        <v>37</v>
      </c>
      <c r="M15" s="5">
        <v>47</v>
      </c>
      <c r="N15" s="5">
        <v>40</v>
      </c>
      <c r="O15" s="3">
        <f t="shared" si="1"/>
        <v>124</v>
      </c>
      <c r="Q15" s="68">
        <f t="shared" si="2"/>
        <v>0.29838709677419356</v>
      </c>
      <c r="R15" s="69"/>
    </row>
    <row r="16" spans="2:18" ht="13.15" customHeight="1" x14ac:dyDescent="0.25">
      <c r="B16" s="1" t="s">
        <v>18</v>
      </c>
      <c r="C16" s="5">
        <v>15708</v>
      </c>
      <c r="D16" s="5">
        <v>761</v>
      </c>
      <c r="E16" s="5">
        <v>2</v>
      </c>
      <c r="F16" s="3">
        <f t="shared" si="0"/>
        <v>16471</v>
      </c>
      <c r="H16" s="66">
        <f t="shared" si="3"/>
        <v>0.95367615809604755</v>
      </c>
      <c r="I16" s="67"/>
      <c r="K16" s="1" t="s">
        <v>18</v>
      </c>
      <c r="L16" s="5">
        <v>60</v>
      </c>
      <c r="M16" s="5">
        <v>11</v>
      </c>
      <c r="N16" s="5">
        <v>61</v>
      </c>
      <c r="O16" s="3">
        <f t="shared" si="1"/>
        <v>132</v>
      </c>
      <c r="Q16" s="68">
        <f t="shared" si="2"/>
        <v>0.45454545454545453</v>
      </c>
      <c r="R16" s="69"/>
    </row>
    <row r="17" spans="2:18" ht="13.15" customHeight="1" x14ac:dyDescent="0.25">
      <c r="B17" s="1" t="s">
        <v>19</v>
      </c>
      <c r="C17" s="5">
        <v>17263</v>
      </c>
      <c r="D17" s="5">
        <v>1173</v>
      </c>
      <c r="E17" s="5">
        <v>1</v>
      </c>
      <c r="F17" s="3">
        <f t="shared" si="0"/>
        <v>18437</v>
      </c>
      <c r="H17" s="66">
        <f t="shared" si="3"/>
        <v>0.93632369691381456</v>
      </c>
      <c r="I17" s="67"/>
      <c r="K17" s="1" t="s">
        <v>19</v>
      </c>
      <c r="L17" s="5">
        <v>17</v>
      </c>
      <c r="M17" s="5">
        <v>67</v>
      </c>
      <c r="N17" s="5">
        <v>8</v>
      </c>
      <c r="O17" s="3">
        <f t="shared" si="1"/>
        <v>92</v>
      </c>
      <c r="Q17" s="68">
        <f t="shared" si="2"/>
        <v>0.18478260869565216</v>
      </c>
      <c r="R17" s="69"/>
    </row>
    <row r="18" spans="2:18" ht="13.15" customHeight="1" x14ac:dyDescent="0.25">
      <c r="B18" s="1" t="s">
        <v>20</v>
      </c>
      <c r="C18" s="5">
        <v>3308</v>
      </c>
      <c r="D18" s="5">
        <v>5388</v>
      </c>
      <c r="E18" s="5">
        <v>218</v>
      </c>
      <c r="F18" s="3">
        <f t="shared" si="0"/>
        <v>8914</v>
      </c>
      <c r="H18" s="66">
        <f t="shared" si="3"/>
        <v>0.37110163787300876</v>
      </c>
      <c r="I18" s="67"/>
      <c r="K18" s="1" t="s">
        <v>20</v>
      </c>
      <c r="L18" s="5">
        <v>8</v>
      </c>
      <c r="M18" s="5"/>
      <c r="N18" s="5"/>
      <c r="O18" s="3">
        <f t="shared" si="1"/>
        <v>8</v>
      </c>
      <c r="Q18" s="68">
        <f t="shared" si="2"/>
        <v>1</v>
      </c>
      <c r="R18" s="69"/>
    </row>
    <row r="19" spans="2:18" ht="13.15" customHeight="1" x14ac:dyDescent="0.25">
      <c r="B19" s="1" t="s">
        <v>21</v>
      </c>
      <c r="C19" s="5">
        <v>8668</v>
      </c>
      <c r="D19" s="5">
        <v>33252</v>
      </c>
      <c r="E19" s="5">
        <v>364</v>
      </c>
      <c r="F19" s="3">
        <f t="shared" si="0"/>
        <v>42284</v>
      </c>
      <c r="H19" s="66">
        <f t="shared" si="3"/>
        <v>0.20499479708636836</v>
      </c>
      <c r="I19" s="67"/>
      <c r="K19" s="1" t="s">
        <v>21</v>
      </c>
      <c r="L19" s="5">
        <v>502</v>
      </c>
      <c r="M19" s="5">
        <v>608</v>
      </c>
      <c r="N19" s="5">
        <v>412</v>
      </c>
      <c r="O19" s="3">
        <f t="shared" si="1"/>
        <v>1522</v>
      </c>
      <c r="Q19" s="68">
        <f t="shared" si="2"/>
        <v>0.32982917214191854</v>
      </c>
      <c r="R19" s="69"/>
    </row>
    <row r="20" spans="2:18" ht="13.15" customHeight="1" x14ac:dyDescent="0.25">
      <c r="B20" s="1" t="s">
        <v>22</v>
      </c>
      <c r="C20" s="5">
        <v>103</v>
      </c>
      <c r="D20" s="5">
        <v>202</v>
      </c>
      <c r="E20" s="5"/>
      <c r="F20" s="3">
        <f t="shared" si="0"/>
        <v>305</v>
      </c>
      <c r="H20" s="66">
        <f t="shared" si="3"/>
        <v>0.3377049180327869</v>
      </c>
      <c r="I20" s="67"/>
      <c r="K20" s="1" t="s">
        <v>23</v>
      </c>
      <c r="L20" s="5"/>
      <c r="M20" s="5">
        <v>25</v>
      </c>
      <c r="N20" s="5">
        <v>143</v>
      </c>
      <c r="O20" s="3">
        <f t="shared" si="1"/>
        <v>168</v>
      </c>
      <c r="Q20" s="68">
        <f t="shared" si="2"/>
        <v>0</v>
      </c>
      <c r="R20" s="69"/>
    </row>
    <row r="21" spans="2:18" ht="13.15" customHeight="1" x14ac:dyDescent="0.25">
      <c r="B21" s="1" t="s">
        <v>23</v>
      </c>
      <c r="C21" s="5">
        <v>6339</v>
      </c>
      <c r="D21" s="5">
        <v>7919</v>
      </c>
      <c r="E21" s="5">
        <v>355</v>
      </c>
      <c r="F21" s="3">
        <f t="shared" si="0"/>
        <v>14613</v>
      </c>
      <c r="H21" s="66">
        <f t="shared" si="3"/>
        <v>0.43379182919318415</v>
      </c>
      <c r="I21" s="67"/>
      <c r="K21" s="1" t="s">
        <v>24</v>
      </c>
      <c r="L21" s="5">
        <v>334</v>
      </c>
      <c r="M21" s="5"/>
      <c r="N21" s="5"/>
      <c r="O21" s="3">
        <f t="shared" si="1"/>
        <v>334</v>
      </c>
      <c r="Q21" s="68">
        <f t="shared" si="2"/>
        <v>1</v>
      </c>
      <c r="R21" s="69"/>
    </row>
    <row r="22" spans="2:18" ht="13.15" customHeight="1" x14ac:dyDescent="0.25">
      <c r="B22" s="1" t="s">
        <v>24</v>
      </c>
      <c r="C22" s="5">
        <v>1588</v>
      </c>
      <c r="D22" s="5">
        <v>5530</v>
      </c>
      <c r="E22" s="5">
        <v>16</v>
      </c>
      <c r="F22" s="3">
        <f t="shared" si="0"/>
        <v>7134</v>
      </c>
      <c r="H22" s="66">
        <f t="shared" si="3"/>
        <v>0.22259601906363891</v>
      </c>
      <c r="I22" s="67"/>
      <c r="K22" s="1" t="s">
        <v>25</v>
      </c>
      <c r="L22" s="5">
        <v>124</v>
      </c>
      <c r="M22" s="5">
        <v>15</v>
      </c>
      <c r="N22" s="5">
        <v>95</v>
      </c>
      <c r="O22" s="3">
        <f t="shared" si="1"/>
        <v>234</v>
      </c>
      <c r="Q22" s="68">
        <f t="shared" si="2"/>
        <v>0.52991452991452992</v>
      </c>
      <c r="R22" s="69"/>
    </row>
    <row r="23" spans="2:18" ht="13.15" customHeight="1" thickBot="1" x14ac:dyDescent="0.3">
      <c r="B23" s="1" t="s">
        <v>25</v>
      </c>
      <c r="C23" s="5">
        <v>21650</v>
      </c>
      <c r="D23" s="5">
        <v>3047</v>
      </c>
      <c r="E23" s="5">
        <v>1046</v>
      </c>
      <c r="F23" s="3">
        <f t="shared" si="0"/>
        <v>25743</v>
      </c>
      <c r="H23" s="66">
        <f t="shared" si="3"/>
        <v>0.84100532183506194</v>
      </c>
      <c r="I23" s="67"/>
      <c r="K23" s="38" t="s">
        <v>26</v>
      </c>
      <c r="L23" s="39">
        <v>75</v>
      </c>
      <c r="M23" s="39">
        <v>19</v>
      </c>
      <c r="N23" s="39">
        <v>7</v>
      </c>
      <c r="O23" s="57">
        <f t="shared" si="1"/>
        <v>101</v>
      </c>
      <c r="Q23" s="70">
        <f t="shared" si="2"/>
        <v>0.74257425742574257</v>
      </c>
      <c r="R23" s="71"/>
    </row>
    <row r="24" spans="2:18" ht="13.15" customHeight="1" thickBot="1" x14ac:dyDescent="0.3">
      <c r="B24" s="38" t="s">
        <v>26</v>
      </c>
      <c r="C24" s="39">
        <v>15892</v>
      </c>
      <c r="D24" s="39">
        <v>1471</v>
      </c>
      <c r="E24" s="39">
        <v>67</v>
      </c>
      <c r="F24" s="40">
        <f t="shared" si="0"/>
        <v>17430</v>
      </c>
      <c r="H24" s="63">
        <f t="shared" si="3"/>
        <v>0.91176133103843948</v>
      </c>
      <c r="I24" s="64"/>
      <c r="K24" s="55" t="s">
        <v>36</v>
      </c>
      <c r="L24" s="56">
        <v>3394</v>
      </c>
      <c r="M24" s="56">
        <v>1753</v>
      </c>
      <c r="N24" s="56">
        <v>1786</v>
      </c>
      <c r="O24" s="50">
        <f t="shared" si="1"/>
        <v>6933</v>
      </c>
    </row>
    <row r="25" spans="2:18" ht="13.15" customHeight="1" thickBot="1" x14ac:dyDescent="0.3">
      <c r="B25" s="21"/>
      <c r="C25" s="22"/>
      <c r="D25" s="22"/>
      <c r="E25" s="22"/>
      <c r="F25" s="22"/>
      <c r="H25" s="23"/>
      <c r="I25" s="23"/>
    </row>
    <row r="26" spans="2:18" ht="13.15" customHeight="1" x14ac:dyDescent="0.25">
      <c r="B26" s="32" t="s">
        <v>32</v>
      </c>
      <c r="C26" s="16" t="s">
        <v>0</v>
      </c>
      <c r="D26" s="16" t="s">
        <v>1</v>
      </c>
      <c r="E26" s="17" t="s">
        <v>2</v>
      </c>
      <c r="F26" s="26" t="s">
        <v>29</v>
      </c>
      <c r="H26" s="20"/>
      <c r="I26" s="20"/>
    </row>
    <row r="27" spans="2:18" ht="15" thickBot="1" x14ac:dyDescent="0.3">
      <c r="B27" s="29" t="s">
        <v>30</v>
      </c>
      <c r="C27" s="18">
        <f>SUM(C5:C24)</f>
        <v>249635</v>
      </c>
      <c r="D27" s="6">
        <f>SUM(D5:D24)</f>
        <v>99880</v>
      </c>
      <c r="E27" s="30">
        <f>SUM(E5:E24)</f>
        <v>4844</v>
      </c>
      <c r="F27" s="41">
        <f>SUM(F5:F24)</f>
        <v>354359</v>
      </c>
      <c r="H27" s="46">
        <f>$F$27/$F$34</f>
        <v>0.98081053552251363</v>
      </c>
    </row>
    <row r="28" spans="2:18" ht="13.9" customHeight="1" thickBot="1" x14ac:dyDescent="0.3">
      <c r="B28" s="33" t="s">
        <v>27</v>
      </c>
      <c r="C28" s="10">
        <f t="shared" ref="C28:E28" si="4">C$27/$F$27</f>
        <v>0.70446919649282225</v>
      </c>
      <c r="D28" s="19">
        <f t="shared" si="4"/>
        <v>0.28186105051656651</v>
      </c>
      <c r="E28" s="31">
        <f t="shared" si="4"/>
        <v>1.3669752990611217E-2</v>
      </c>
      <c r="F28" s="28"/>
    </row>
    <row r="29" spans="2:18" ht="14.45" customHeight="1" thickBot="1" x14ac:dyDescent="0.3"/>
    <row r="30" spans="2:18" ht="14.45" customHeight="1" x14ac:dyDescent="0.25">
      <c r="B30" s="72" t="s">
        <v>33</v>
      </c>
      <c r="C30" s="7" t="s">
        <v>0</v>
      </c>
      <c r="D30" s="7" t="s">
        <v>1</v>
      </c>
      <c r="E30" s="45" t="s">
        <v>2</v>
      </c>
      <c r="F30" s="34" t="s">
        <v>29</v>
      </c>
    </row>
    <row r="31" spans="2:18" ht="13.9" customHeight="1" thickBot="1" x14ac:dyDescent="0.3">
      <c r="B31" s="74"/>
      <c r="C31" s="35">
        <f>L24</f>
        <v>3394</v>
      </c>
      <c r="D31" s="36">
        <f>M24</f>
        <v>1753</v>
      </c>
      <c r="E31" s="37">
        <f>N24</f>
        <v>1786</v>
      </c>
      <c r="F31" s="49">
        <f>SUM(C31:E31)</f>
        <v>6933</v>
      </c>
      <c r="H31" s="46">
        <f>$F$31/$F$34</f>
        <v>1.9189464477486356E-2</v>
      </c>
    </row>
    <row r="32" spans="2:18" ht="15" thickBot="1" x14ac:dyDescent="0.3"/>
    <row r="33" spans="2:8" x14ac:dyDescent="0.25">
      <c r="B33" s="11" t="s">
        <v>31</v>
      </c>
      <c r="C33" s="16" t="s">
        <v>0</v>
      </c>
      <c r="D33" s="16" t="s">
        <v>1</v>
      </c>
      <c r="E33" s="24" t="s">
        <v>2</v>
      </c>
      <c r="F33" s="26" t="s">
        <v>29</v>
      </c>
    </row>
    <row r="34" spans="2:8" ht="13.9" customHeight="1" thickBot="1" x14ac:dyDescent="0.3">
      <c r="B34" s="12" t="s">
        <v>30</v>
      </c>
      <c r="C34" s="14">
        <f>$C$27+$C$31</f>
        <v>253029</v>
      </c>
      <c r="D34" s="15">
        <f>$D$27+$D$31</f>
        <v>101633</v>
      </c>
      <c r="E34" s="25">
        <f>$E$27+$E$31</f>
        <v>6630</v>
      </c>
      <c r="F34" s="27">
        <f>SUM(C34:E34)</f>
        <v>361292</v>
      </c>
    </row>
    <row r="35" spans="2:8" ht="13.9" customHeight="1" thickBot="1" x14ac:dyDescent="0.3">
      <c r="B35" s="13" t="s">
        <v>27</v>
      </c>
      <c r="C35" s="10">
        <f>($C$27+$C$31)/($F$27+$F$31)</f>
        <v>0.70034487339880203</v>
      </c>
      <c r="D35" s="8">
        <f>($D$27+$D$31)/($F$27+$F$31)</f>
        <v>0.28130431894423347</v>
      </c>
      <c r="E35" s="9">
        <f>($E$27+$E$31)/($F$27+$F$31)</f>
        <v>1.8350807656964448E-2</v>
      </c>
    </row>
    <row r="36" spans="2:8" ht="17.45" customHeight="1" x14ac:dyDescent="0.25">
      <c r="B36" s="65" t="s">
        <v>35</v>
      </c>
      <c r="C36" s="65"/>
      <c r="D36" s="65"/>
      <c r="E36" s="65"/>
      <c r="F36" s="65"/>
      <c r="G36" s="65"/>
      <c r="H36" s="65"/>
    </row>
    <row r="37" spans="2:8" ht="17.45" customHeight="1" x14ac:dyDescent="0.25">
      <c r="B37" s="65"/>
      <c r="C37" s="65"/>
      <c r="D37" s="65"/>
      <c r="E37" s="65"/>
      <c r="F37" s="65"/>
      <c r="G37" s="65"/>
      <c r="H37" s="65"/>
    </row>
  </sheetData>
  <mergeCells count="45">
    <mergeCell ref="H22:I22"/>
    <mergeCell ref="H23:I23"/>
    <mergeCell ref="H24:I24"/>
    <mergeCell ref="B30:B31"/>
    <mergeCell ref="B36:H37"/>
    <mergeCell ref="H21:I21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9:I9"/>
    <mergeCell ref="H3:I4"/>
    <mergeCell ref="H5:I5"/>
    <mergeCell ref="H6:I6"/>
    <mergeCell ref="H7:I7"/>
    <mergeCell ref="H8:I8"/>
    <mergeCell ref="K2:O2"/>
    <mergeCell ref="B2:F2"/>
    <mergeCell ref="Q3:R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22:R22"/>
    <mergeCell ref="Q23:R23"/>
    <mergeCell ref="Q17:R17"/>
    <mergeCell ref="Q18:R18"/>
    <mergeCell ref="Q19:R19"/>
    <mergeCell ref="Q20:R20"/>
    <mergeCell ref="Q21:R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MAY</vt:lpstr>
      <vt:lpstr>ABR</vt:lpstr>
      <vt:lpstr>MAR</vt:lpstr>
      <vt:lpstr>FEB</vt:lpstr>
      <vt:lpstr>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Her</dc:creator>
  <cp:lastModifiedBy>Adrian Humberto Herazo Castro</cp:lastModifiedBy>
  <dcterms:created xsi:type="dcterms:W3CDTF">2021-02-11T16:26:33Z</dcterms:created>
  <dcterms:modified xsi:type="dcterms:W3CDTF">2024-06-27T21:38:00Z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2022-12-02T13:39:56Z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96381036-b520-469c-8cbb-008ef72db3ed</vt:lpwstr>
  </property>
  <property fmtid="{D5CDD505-2E9C-101B-9397-08002B2CF9AE}" pid="8" name="MSIP_Label_5fac521f-e930-485b-97f4-efbe7db8e98f_ContentBits">
    <vt:lpwstr>0</vt:lpwstr>
  </property>
</Properties>
</file>