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15600" windowHeight="12060" tabRatio="872"/>
  </bookViews>
  <sheets>
    <sheet name="Capítulo 9" sheetId="1" r:id="rId1"/>
    <sheet name="Gráfico 9.1" sheetId="2" r:id="rId2"/>
    <sheet name="Gráfico 9.2" sheetId="8" r:id="rId3"/>
    <sheet name="Gráfico 9.3" sheetId="9" r:id="rId4"/>
    <sheet name="Gráfico 9.4" sheetId="4" r:id="rId5"/>
    <sheet name="Gráfico 9.5" sheetId="5" r:id="rId6"/>
    <sheet name="Tabla 9.1" sheetId="6" r:id="rId7"/>
    <sheet name="Tabla 9.2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D15" i="7"/>
  <c r="C15" i="7"/>
  <c r="B15" i="7"/>
  <c r="G14" i="7"/>
  <c r="G13" i="7"/>
  <c r="G12" i="7"/>
  <c r="G11" i="7"/>
  <c r="G10" i="7"/>
  <c r="G9" i="7"/>
  <c r="G8" i="7"/>
  <c r="G7" i="7"/>
  <c r="G6" i="7"/>
  <c r="G5" i="7"/>
  <c r="G14" i="6"/>
  <c r="G12" i="6"/>
  <c r="G10" i="6"/>
  <c r="G8" i="6"/>
  <c r="G6" i="6"/>
  <c r="G13" i="6"/>
  <c r="G11" i="6"/>
  <c r="G9" i="6"/>
  <c r="G7" i="6"/>
  <c r="G5" i="6"/>
  <c r="C15" i="6"/>
  <c r="D15" i="6"/>
  <c r="B15" i="6"/>
  <c r="G15" i="7" l="1"/>
  <c r="G15" i="6"/>
  <c r="F7" i="6" s="1"/>
  <c r="B14" i="1"/>
  <c r="B11" i="1"/>
  <c r="F7" i="7" l="1"/>
  <c r="E14" i="7"/>
  <c r="E7" i="7"/>
  <c r="F8" i="7"/>
  <c r="E12" i="7"/>
  <c r="E5" i="7"/>
  <c r="F9" i="7"/>
  <c r="E10" i="7"/>
  <c r="F10" i="7"/>
  <c r="E8" i="7"/>
  <c r="F13" i="7"/>
  <c r="F6" i="7"/>
  <c r="E9" i="7"/>
  <c r="F11" i="7"/>
  <c r="E6" i="7"/>
  <c r="F12" i="7"/>
  <c r="E13" i="7"/>
  <c r="F5" i="7"/>
  <c r="E11" i="7"/>
  <c r="F14" i="7"/>
  <c r="E12" i="6"/>
  <c r="E5" i="6"/>
  <c r="F6" i="6"/>
  <c r="F9" i="6"/>
  <c r="E9" i="6"/>
  <c r="E10" i="6"/>
  <c r="E14" i="6"/>
  <c r="F12" i="6"/>
  <c r="F10" i="6"/>
  <c r="E8" i="6"/>
  <c r="F5" i="6"/>
  <c r="E13" i="6"/>
  <c r="E11" i="6"/>
  <c r="F11" i="6"/>
  <c r="E6" i="6"/>
  <c r="E7" i="6"/>
  <c r="F8" i="6"/>
  <c r="F13" i="6"/>
  <c r="F14" i="6"/>
  <c r="D6" i="8"/>
  <c r="D7" i="8"/>
  <c r="D8" i="8"/>
  <c r="D9" i="8"/>
  <c r="D10" i="8"/>
  <c r="D11" i="8"/>
  <c r="D5" i="8"/>
  <c r="F15" i="6" l="1"/>
  <c r="E15" i="6"/>
  <c r="B16" i="1"/>
  <c r="B15" i="1"/>
  <c r="B10" i="1"/>
  <c r="E15" i="7" l="1"/>
  <c r="F15" i="7" l="1"/>
</calcChain>
</file>

<file path=xl/sharedStrings.xml><?xml version="1.0" encoding="utf-8"?>
<sst xmlns="http://schemas.openxmlformats.org/spreadsheetml/2006/main" count="106" uniqueCount="68">
  <si>
    <t>FUENTE: ELABORACIÓN PROPIA A PARTIR DE LA ENCUESTA DE MOVILIDAD 2015</t>
  </si>
  <si>
    <t>ESTRATO</t>
  </si>
  <si>
    <t>VIAJES</t>
  </si>
  <si>
    <t>PERSONAS</t>
  </si>
  <si>
    <t>TASA DE VIAJES POR PERSONA</t>
  </si>
  <si>
    <t>Estrato 1</t>
  </si>
  <si>
    <t>Estrato 2</t>
  </si>
  <si>
    <t>Estrato 3</t>
  </si>
  <si>
    <t>Estrato 4</t>
  </si>
  <si>
    <t>Estrato 5</t>
  </si>
  <si>
    <t>Estrato 6</t>
  </si>
  <si>
    <t>Bogotá</t>
  </si>
  <si>
    <t>Volver a casa</t>
  </si>
  <si>
    <t>Trabajar</t>
  </si>
  <si>
    <t>Estudiar</t>
  </si>
  <si>
    <t>Recibir atención en salud</t>
  </si>
  <si>
    <t>Asuntos de Trabajo</t>
  </si>
  <si>
    <t>Ir a ver a alguien</t>
  </si>
  <si>
    <t>Trámites</t>
  </si>
  <si>
    <t>Compras</t>
  </si>
  <si>
    <t>Otra cosa</t>
  </si>
  <si>
    <t>RANGO ETARIO</t>
  </si>
  <si>
    <t>11 a 18</t>
  </si>
  <si>
    <t>19 a 25</t>
  </si>
  <si>
    <t>26 a 35</t>
  </si>
  <si>
    <t>36 a 45</t>
  </si>
  <si>
    <t>46 a 55</t>
  </si>
  <si>
    <t>56 a 65</t>
  </si>
  <si>
    <t>Más de 65</t>
  </si>
  <si>
    <t>GÉNERO</t>
  </si>
  <si>
    <t>Hombres</t>
  </si>
  <si>
    <t>Mujeres</t>
  </si>
  <si>
    <t>FEMENINO</t>
  </si>
  <si>
    <t>MASCULINO</t>
  </si>
  <si>
    <t>SIN INFORMACIÓN</t>
  </si>
  <si>
    <t>% FEMENINO</t>
  </si>
  <si>
    <t>% MASCULINO</t>
  </si>
  <si>
    <t>TOTAL GENERAL</t>
  </si>
  <si>
    <t>0 a 14 años</t>
  </si>
  <si>
    <t>15 a 17 años</t>
  </si>
  <si>
    <t>18 a 24 años</t>
  </si>
  <si>
    <t>25 a 34 años</t>
  </si>
  <si>
    <t>35 a 44 años</t>
  </si>
  <si>
    <t>45 a 54 años</t>
  </si>
  <si>
    <t>55 a 64 años</t>
  </si>
  <si>
    <t>65 a 79 años</t>
  </si>
  <si>
    <t>80 años o más</t>
  </si>
  <si>
    <t>Sin información</t>
  </si>
  <si>
    <t>Total general</t>
  </si>
  <si>
    <t>TASA DE VIAJES EN BICICLETA POR PERSONA POR ESTRATO (VIAJES EN BICICLETA POR ESTRATO / TOTAL DE POBLACIÓN MAYOR A 5 AÑOS POR ESTRATO)</t>
  </si>
  <si>
    <t>PERSONAS QUE VIAJAN EN BICICLETA</t>
  </si>
  <si>
    <t>TASA DE VIAJES DE PERSONA QUE VIAJA EN BICICLETA POR ESTRATO (VIAJES EN BICICLETA POR ESTRATO / VIAJEROS EN BICICLETA POR ESTRATO)</t>
  </si>
  <si>
    <t>CANTIDAD DE VIAJES EN BICICLETA SEGÚN RANGO ETARIO</t>
  </si>
  <si>
    <t>VIAJES EN BICICLETA SEGÚN GÉNERO</t>
  </si>
  <si>
    <t>Gráfico 9.1</t>
  </si>
  <si>
    <t>MOTIVO DE VIAJE</t>
  </si>
  <si>
    <t>GENERAL BOGOTÁ</t>
  </si>
  <si>
    <t>COMPOSICIÓN POR GÉNERO Y EDAD DE CICLISTAS LESIONADOS EN 2017</t>
  </si>
  <si>
    <t>COMPOSICIÓN POR GÉNERO Y EDAD DE CICLISTAS FALLECIDOS EN 2017</t>
  </si>
  <si>
    <t>FUENTE: ELABORACIÓN PROPIA A PARTIR DEL SIGAT II. CORTE 31 DE DICIEMBRE DE 2017</t>
  </si>
  <si>
    <t>Gráfico 9.2</t>
  </si>
  <si>
    <t>Gráfico 9.3</t>
  </si>
  <si>
    <t>Gráfico 9.4</t>
  </si>
  <si>
    <t>Gráfico 9.5</t>
  </si>
  <si>
    <t>Tabla 9.1</t>
  </si>
  <si>
    <t>Tabla 9.2</t>
  </si>
  <si>
    <t>VIAJES EN BICICLETA</t>
  </si>
  <si>
    <t>DISTRIBUCIÓN DE LOS VIAJES EN BICICLETA Y EN TODOS LOS MEDIOS SEGÚN MOTIVO DEL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</si>
</sst>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-* #,##0_-;\-* #,##0_-;_-* &quot;-&quot;?_-;_-@_-"/>
    <numFmt numFmtId="165" formatCode="0.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65C5B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5" fillId="2" borderId="0" xfId="0" applyFont="1" applyFill="1"/>
    <xf numFmtId="164" fontId="3" fillId="2" borderId="0" xfId="0" applyNumberFormat="1" applyFont="1" applyFill="1"/>
    <xf numFmtId="41" fontId="3" fillId="2" borderId="0" xfId="1" applyFont="1" applyFill="1"/>
    <xf numFmtId="165" fontId="3" fillId="2" borderId="0" xfId="0" applyNumberFormat="1" applyFont="1" applyFill="1"/>
    <xf numFmtId="164" fontId="3" fillId="4" borderId="0" xfId="0" applyNumberFormat="1" applyFont="1" applyFill="1"/>
    <xf numFmtId="41" fontId="3" fillId="4" borderId="0" xfId="1" applyFont="1" applyFill="1"/>
    <xf numFmtId="165" fontId="3" fillId="4" borderId="0" xfId="0" applyNumberFormat="1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41" fontId="2" fillId="3" borderId="0" xfId="1" applyFont="1" applyFill="1"/>
    <xf numFmtId="165" fontId="2" fillId="3" borderId="0" xfId="0" applyNumberFormat="1" applyFont="1" applyFill="1"/>
    <xf numFmtId="0" fontId="2" fillId="5" borderId="0" xfId="0" applyFont="1" applyFill="1"/>
    <xf numFmtId="2" fontId="3" fillId="2" borderId="0" xfId="0" applyNumberFormat="1" applyFont="1" applyFill="1"/>
    <xf numFmtId="2" fontId="2" fillId="3" borderId="0" xfId="0" applyNumberFormat="1" applyFont="1" applyFill="1"/>
    <xf numFmtId="2" fontId="3" fillId="4" borderId="0" xfId="0" applyNumberFormat="1" applyFont="1" applyFill="1"/>
    <xf numFmtId="0" fontId="2" fillId="5" borderId="0" xfId="0" applyFont="1" applyFill="1" applyAlignment="1">
      <alignment horizontal="center"/>
    </xf>
    <xf numFmtId="166" fontId="3" fillId="2" borderId="0" xfId="2" applyNumberFormat="1" applyFont="1" applyFill="1"/>
    <xf numFmtId="166" fontId="2" fillId="3" borderId="0" xfId="2" applyNumberFormat="1" applyFont="1" applyFill="1"/>
    <xf numFmtId="166" fontId="3" fillId="4" borderId="0" xfId="2" applyNumberFormat="1" applyFont="1" applyFill="1"/>
    <xf numFmtId="0" fontId="0" fillId="2" borderId="0" xfId="0" applyFill="1"/>
    <xf numFmtId="0" fontId="2" fillId="3" borderId="0" xfId="0" applyFont="1" applyFill="1" applyAlignment="1">
      <alignment horizontal="left"/>
    </xf>
    <xf numFmtId="9" fontId="3" fillId="2" borderId="0" xfId="2" applyFont="1" applyFill="1"/>
    <xf numFmtId="9" fontId="3" fillId="4" borderId="0" xfId="2" applyFont="1" applyFill="1"/>
    <xf numFmtId="9" fontId="0" fillId="2" borderId="0" xfId="2" applyFont="1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FF2ED"/>
      <color rgb="FF65C5B1"/>
      <color rgb="FF003D43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2272862</xdr:colOff>
      <xdr:row>0</xdr:row>
      <xdr:rowOff>118241</xdr:rowOff>
    </xdr:from>
    <xdr:to>
      <xdr:col>1</xdr:col>
      <xdr:colOff>5997466</xdr:colOff>
      <xdr:row>8</xdr:row>
      <xdr:rowOff>184648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259" b="100000" l="1013" r="99114">
                      <a14:foregroundMark x1="28987" y1="97229" x2="28987" y2="97229"/>
                      <a14:foregroundMark x1="37215" y1="81360" x2="37215" y2="81360"/>
                      <a14:foregroundMark x1="40633" y1="82620" x2="40633" y2="82620"/>
                      <a14:foregroundMark x1="40506" y1="77834" x2="40506" y2="77834"/>
                      <a14:foregroundMark x1="42405" y1="81360" x2="42405" y2="81360"/>
                      <a14:foregroundMark x1="45823" y1="81108" x2="45823" y2="81108"/>
                      <a14:foregroundMark x1="46076" y1="77582" x2="46076" y2="77582"/>
                      <a14:foregroundMark x1="47975" y1="82620" x2="47975" y2="82620"/>
                      <a14:foregroundMark x1="51646" y1="80856" x2="51646" y2="80856"/>
                      <a14:foregroundMark x1="53291" y1="81612" x2="53291" y2="81612"/>
                      <a14:foregroundMark x1="57342" y1="81612" x2="57342" y2="81612"/>
                      <a14:foregroundMark x1="59367" y1="81864" x2="59367" y2="81864"/>
                      <a14:foregroundMark x1="63797" y1="80856" x2="63797" y2="80856"/>
                      <a14:backgroundMark x1="60380" y1="83123" x2="60380" y2="83123"/>
                      <a14:backgroundMark x1="38101" y1="80101" x2="38101" y2="80101"/>
                      <a14:backgroundMark x1="37975" y1="83123" x2="37975" y2="83123"/>
                      <a14:backgroundMark x1="54430" y1="81360" x2="54430" y2="8136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599793" y="118241"/>
          <a:ext cx="3724604" cy="159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45" zoomScaleNormal="145" workbookViewId="0">
      <selection activeCell="A17" sqref="A17"/>
    </sheetView>
  </sheetViews>
  <sheetFormatPr baseColWidth="10" defaultColWidth="0" defaultRowHeight="15" zeroHeight="1" x14ac:dyDescent="0.25"/>
  <cols>
    <col min="1" max="1" width="19.85546875" style="1" bestFit="1" customWidth="1"/>
    <col min="2" max="2" width="140.42578125" style="1" customWidth="1"/>
    <col min="3" max="3" width="11.42578125" style="1" customWidth="1"/>
    <col min="4" max="16384" width="11.42578125" style="1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>
      <c r="A10" s="3" t="s">
        <v>54</v>
      </c>
      <c r="B10" s="4" t="str">
        <f>+'Gráfico 9.1'!A1</f>
        <v>TASA DE VIAJES EN BICICLETA POR PERSONA POR ESTRATO (VIAJES EN BICICLETA POR ESTRATO / TOTAL DE POBLACIÓN MAYOR A 5 AÑOS POR ESTRATO)</v>
      </c>
    </row>
    <row r="11" spans="1:2" x14ac:dyDescent="0.25">
      <c r="A11" s="3" t="s">
        <v>60</v>
      </c>
      <c r="B11" s="1" t="str">
        <f>+'Gráfico 9.2'!A1</f>
        <v>TASA DE VIAJES DE PERSONA QUE VIAJA EN BICICLETA POR ESTRATO (VIAJES EN BICICLETA POR ESTRATO / VIAJEROS EN BICICLETA POR ESTRATO)</v>
      </c>
    </row>
    <row r="12" spans="1:2" x14ac:dyDescent="0.25">
      <c r="A12" s="3" t="s">
        <v>61</v>
      </c>
      <c r="B12" s="4" t="str">
        <f>+'Gráfico 9.3'!A1</f>
        <v>DISTRIBUCIÓN DE LOS VIAJES EN BICICLETA Y EN TODOS LOS MEDIOS SEGÚN MOTIVO DEL VIAJE</v>
      </c>
    </row>
    <row r="13" spans="1:2" x14ac:dyDescent="0.25">
      <c r="A13" s="3" t="s">
        <v>62</v>
      </c>
      <c r="B13" s="1" t="str">
        <f>+'Gráfico 9.4'!A1</f>
        <v>CANTIDAD DE VIAJES EN BICICLETA SEGÚN RANGO ETARIO</v>
      </c>
    </row>
    <row r="14" spans="1:2" x14ac:dyDescent="0.25">
      <c r="A14" s="3" t="s">
        <v>63</v>
      </c>
      <c r="B14" s="4" t="str">
        <f>+'Gráfico 9.5'!A1</f>
        <v>VIAJES EN BICICLETA SEGÚN GÉNERO</v>
      </c>
    </row>
    <row r="15" spans="1:2" x14ac:dyDescent="0.25">
      <c r="A15" s="3" t="s">
        <v>64</v>
      </c>
      <c r="B15" s="1" t="str">
        <f>+'Tabla 9.1'!A1</f>
        <v>COMPOSICIÓN POR GÉNERO Y EDAD DE CICLISTAS LESIONADOS EN 2017</v>
      </c>
    </row>
    <row r="16" spans="1:2" x14ac:dyDescent="0.25">
      <c r="A16" s="3" t="s">
        <v>65</v>
      </c>
      <c r="B16" s="4" t="str">
        <f>+'Tabla 9.2'!A1</f>
        <v>COMPOSICIÓN POR GÉNERO Y EDAD DE CICLISTAS FALLECIDOS EN 2017</v>
      </c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/>
    <row r="21" spans="1:1" hidden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3" width="11.42578125" style="1" customWidth="1"/>
    <col min="4" max="4" width="28" style="1" bestFit="1" customWidth="1"/>
    <col min="5" max="11" width="11.42578125" style="1" customWidth="1"/>
    <col min="12" max="16384" width="11.42578125" style="1" hidden="1"/>
  </cols>
  <sheetData>
    <row r="1" spans="1:4" x14ac:dyDescent="0.25">
      <c r="A1" s="2" t="s">
        <v>49</v>
      </c>
    </row>
    <row r="2" spans="1:4" x14ac:dyDescent="0.25">
      <c r="A2" s="5" t="s">
        <v>0</v>
      </c>
    </row>
    <row r="3" spans="1:4" x14ac:dyDescent="0.25"/>
    <row r="4" spans="1:4" x14ac:dyDescent="0.25">
      <c r="A4" s="3" t="s">
        <v>1</v>
      </c>
      <c r="B4" s="16" t="s">
        <v>2</v>
      </c>
      <c r="C4" s="3" t="s">
        <v>3</v>
      </c>
      <c r="D4" s="16" t="s">
        <v>4</v>
      </c>
    </row>
    <row r="5" spans="1:4" x14ac:dyDescent="0.25">
      <c r="A5" s="12" t="s">
        <v>5</v>
      </c>
      <c r="B5" s="6">
        <v>57251.327989999998</v>
      </c>
      <c r="C5" s="7">
        <v>742251.01610206068</v>
      </c>
      <c r="D5" s="8">
        <v>7.720176699915858E-2</v>
      </c>
    </row>
    <row r="6" spans="1:4" x14ac:dyDescent="0.25">
      <c r="A6" s="12" t="s">
        <v>6</v>
      </c>
      <c r="B6" s="9">
        <v>301600.24969999999</v>
      </c>
      <c r="C6" s="10">
        <v>2918077.2636200376</v>
      </c>
      <c r="D6" s="11">
        <v>0.10362027893150805</v>
      </c>
    </row>
    <row r="7" spans="1:4" x14ac:dyDescent="0.25">
      <c r="A7" s="12" t="s">
        <v>7</v>
      </c>
      <c r="B7" s="6">
        <v>199749.2751</v>
      </c>
      <c r="C7" s="7">
        <v>2619616.0451853257</v>
      </c>
      <c r="D7" s="8">
        <v>7.6697308511784593E-2</v>
      </c>
    </row>
    <row r="8" spans="1:4" x14ac:dyDescent="0.25">
      <c r="A8" s="12" t="s">
        <v>8</v>
      </c>
      <c r="B8" s="9">
        <v>66408.809510000006</v>
      </c>
      <c r="C8" s="10">
        <v>719563.91300476796</v>
      </c>
      <c r="D8" s="11">
        <v>9.1337337534830629E-2</v>
      </c>
    </row>
    <row r="9" spans="1:4" x14ac:dyDescent="0.25">
      <c r="A9" s="12" t="s">
        <v>9</v>
      </c>
      <c r="B9" s="6">
        <v>7300.3179879999998</v>
      </c>
      <c r="C9" s="7">
        <v>206271.69875883375</v>
      </c>
      <c r="D9" s="8">
        <v>3.4781242619173175E-2</v>
      </c>
    </row>
    <row r="10" spans="1:4" x14ac:dyDescent="0.25">
      <c r="A10" s="12" t="s">
        <v>10</v>
      </c>
      <c r="B10" s="9">
        <v>3121.098825</v>
      </c>
      <c r="C10" s="10">
        <v>133599.09828072591</v>
      </c>
      <c r="D10" s="11">
        <v>2.3064175130323768E-2</v>
      </c>
    </row>
    <row r="11" spans="1:4" x14ac:dyDescent="0.25">
      <c r="A11" s="12" t="s">
        <v>11</v>
      </c>
      <c r="B11" s="13">
        <v>635431.07911300007</v>
      </c>
      <c r="C11" s="14">
        <v>7339379.0349517521</v>
      </c>
      <c r="D11" s="15">
        <v>8.715222976683408E-2</v>
      </c>
    </row>
    <row r="12" spans="1:4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2" width="11.42578125" style="1" customWidth="1"/>
    <col min="3" max="3" width="34.28515625" style="1" bestFit="1" customWidth="1"/>
    <col min="4" max="4" width="28" style="1" bestFit="1" customWidth="1"/>
    <col min="5" max="11" width="11.42578125" style="1" customWidth="1"/>
    <col min="12" max="16384" width="11.42578125" style="1" hidden="1"/>
  </cols>
  <sheetData>
    <row r="1" spans="1:4" x14ac:dyDescent="0.25">
      <c r="A1" s="2" t="s">
        <v>51</v>
      </c>
    </row>
    <row r="2" spans="1:4" x14ac:dyDescent="0.25">
      <c r="A2" s="5" t="s">
        <v>0</v>
      </c>
    </row>
    <row r="3" spans="1:4" x14ac:dyDescent="0.25"/>
    <row r="4" spans="1:4" x14ac:dyDescent="0.25">
      <c r="A4" s="3" t="s">
        <v>1</v>
      </c>
      <c r="B4" s="16" t="s">
        <v>2</v>
      </c>
      <c r="C4" s="3" t="s">
        <v>50</v>
      </c>
      <c r="D4" s="16" t="s">
        <v>4</v>
      </c>
    </row>
    <row r="5" spans="1:4" x14ac:dyDescent="0.25">
      <c r="A5" s="12" t="s">
        <v>5</v>
      </c>
      <c r="B5" s="6">
        <v>57251.327989999998</v>
      </c>
      <c r="C5" s="7">
        <v>23941.365389999999</v>
      </c>
      <c r="D5" s="17">
        <f t="shared" ref="D5:D11" si="0">B5/C5</f>
        <v>2.391314240327878</v>
      </c>
    </row>
    <row r="6" spans="1:4" x14ac:dyDescent="0.25">
      <c r="A6" s="12" t="s">
        <v>6</v>
      </c>
      <c r="B6" s="9">
        <v>301600.24969999999</v>
      </c>
      <c r="C6" s="10">
        <v>124866.66160000001</v>
      </c>
      <c r="D6" s="19">
        <f t="shared" si="0"/>
        <v>2.4153784992358598</v>
      </c>
    </row>
    <row r="7" spans="1:4" x14ac:dyDescent="0.25">
      <c r="A7" s="12" t="s">
        <v>7</v>
      </c>
      <c r="B7" s="6">
        <v>199749.2751</v>
      </c>
      <c r="C7" s="7">
        <v>81759.249630000006</v>
      </c>
      <c r="D7" s="17">
        <f t="shared" si="0"/>
        <v>2.443139779339484</v>
      </c>
    </row>
    <row r="8" spans="1:4" x14ac:dyDescent="0.25">
      <c r="A8" s="12" t="s">
        <v>8</v>
      </c>
      <c r="B8" s="9">
        <v>66408.809510000006</v>
      </c>
      <c r="C8" s="10">
        <v>27063.51915</v>
      </c>
      <c r="D8" s="19">
        <f t="shared" si="0"/>
        <v>2.4538127928569855</v>
      </c>
    </row>
    <row r="9" spans="1:4" x14ac:dyDescent="0.25">
      <c r="A9" s="12" t="s">
        <v>9</v>
      </c>
      <c r="B9" s="6">
        <v>7300.3179879999998</v>
      </c>
      <c r="C9" s="7">
        <v>2930.385303</v>
      </c>
      <c r="D9" s="17">
        <f t="shared" si="0"/>
        <v>2.4912484991397732</v>
      </c>
    </row>
    <row r="10" spans="1:4" x14ac:dyDescent="0.25">
      <c r="A10" s="12" t="s">
        <v>10</v>
      </c>
      <c r="B10" s="9">
        <v>3121.098825</v>
      </c>
      <c r="C10" s="10">
        <v>1297.2832940000001</v>
      </c>
      <c r="D10" s="19">
        <f t="shared" si="0"/>
        <v>2.4058729804316741</v>
      </c>
    </row>
    <row r="11" spans="1:4" x14ac:dyDescent="0.25">
      <c r="A11" s="12" t="s">
        <v>11</v>
      </c>
      <c r="B11" s="13">
        <v>635431.07911300007</v>
      </c>
      <c r="C11" s="14">
        <v>261858.46436700001</v>
      </c>
      <c r="D11" s="18">
        <f t="shared" si="0"/>
        <v>2.4266203525215455</v>
      </c>
    </row>
    <row r="12" spans="1:4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="145" zoomScaleNormal="145" workbookViewId="0">
      <selection activeCell="A14" sqref="A14:A1048576"/>
    </sheetView>
  </sheetViews>
  <sheetFormatPr baseColWidth="10" defaultColWidth="0" defaultRowHeight="15" customHeight="1" zeroHeight="1" x14ac:dyDescent="0.25"/>
  <cols>
    <col min="1" max="1" width="24.5703125" customWidth="1"/>
    <col min="2" max="2" width="18.85546875" bestFit="1" customWidth="1"/>
    <col min="3" max="3" width="17.42578125" bestFit="1" customWidth="1"/>
    <col min="4" max="4" width="24.28515625" style="24" customWidth="1"/>
    <col min="5" max="6" width="0" style="24" hidden="1" customWidth="1"/>
    <col min="7" max="16384" width="11.42578125" hidden="1"/>
  </cols>
  <sheetData>
    <row r="1" spans="1:5" s="24" customFormat="1" x14ac:dyDescent="0.25">
      <c r="A1" s="2" t="s">
        <v>67</v>
      </c>
    </row>
    <row r="2" spans="1:5" s="24" customFormat="1" x14ac:dyDescent="0.25">
      <c r="A2" s="5" t="s">
        <v>0</v>
      </c>
    </row>
    <row r="3" spans="1:5" s="24" customFormat="1" x14ac:dyDescent="0.25"/>
    <row r="4" spans="1:5" x14ac:dyDescent="0.25">
      <c r="A4" s="12" t="s">
        <v>55</v>
      </c>
      <c r="B4" s="20" t="s">
        <v>66</v>
      </c>
      <c r="C4" s="12" t="s">
        <v>56</v>
      </c>
    </row>
    <row r="5" spans="1:5" x14ac:dyDescent="0.25">
      <c r="A5" s="25" t="s">
        <v>12</v>
      </c>
      <c r="B5" s="26">
        <v>0.47667913909160636</v>
      </c>
      <c r="C5" s="27">
        <v>0.48598146973702444</v>
      </c>
      <c r="D5" s="28"/>
      <c r="E5" s="28"/>
    </row>
    <row r="6" spans="1:5" x14ac:dyDescent="0.25">
      <c r="A6" s="25" t="s">
        <v>14</v>
      </c>
      <c r="B6" s="26">
        <v>7.6002064385569681E-2</v>
      </c>
      <c r="C6" s="27">
        <v>9.3276729962835245E-2</v>
      </c>
      <c r="D6" s="28"/>
      <c r="E6" s="28"/>
    </row>
    <row r="7" spans="1:5" x14ac:dyDescent="0.25">
      <c r="A7" s="25" t="s">
        <v>13</v>
      </c>
      <c r="B7" s="26">
        <v>0.30378303821742902</v>
      </c>
      <c r="C7" s="27">
        <v>0.20225197942581097</v>
      </c>
      <c r="D7" s="28"/>
      <c r="E7" s="28"/>
    </row>
    <row r="8" spans="1:5" x14ac:dyDescent="0.25">
      <c r="A8" s="25" t="s">
        <v>19</v>
      </c>
      <c r="B8" s="26">
        <v>1.8478085153310536E-2</v>
      </c>
      <c r="C8" s="27">
        <v>2.6146648422790554E-2</v>
      </c>
      <c r="D8" s="28"/>
      <c r="E8" s="28"/>
    </row>
    <row r="9" spans="1:5" x14ac:dyDescent="0.25">
      <c r="A9" s="25" t="s">
        <v>18</v>
      </c>
      <c r="B9" s="26">
        <v>1.4570474031509503E-2</v>
      </c>
      <c r="C9" s="27">
        <v>3.9418673979681358E-2</v>
      </c>
      <c r="D9" s="28"/>
      <c r="E9" s="28"/>
    </row>
    <row r="10" spans="1:5" x14ac:dyDescent="0.25">
      <c r="A10" s="25" t="s">
        <v>17</v>
      </c>
      <c r="B10" s="26">
        <v>1.4262230251046245E-2</v>
      </c>
      <c r="C10" s="27">
        <v>1.5975804158034807E-2</v>
      </c>
      <c r="D10" s="28"/>
      <c r="E10" s="28"/>
    </row>
    <row r="11" spans="1:5" x14ac:dyDescent="0.25">
      <c r="A11" s="25" t="s">
        <v>15</v>
      </c>
      <c r="B11" s="26">
        <v>9.56781537922923E-3</v>
      </c>
      <c r="C11" s="27">
        <v>3.225818029628745E-2</v>
      </c>
      <c r="D11" s="28"/>
      <c r="E11" s="28"/>
    </row>
    <row r="12" spans="1:5" x14ac:dyDescent="0.25">
      <c r="A12" s="25" t="s">
        <v>16</v>
      </c>
      <c r="B12" s="26">
        <v>1.3377981597618972E-2</v>
      </c>
      <c r="C12" s="27">
        <v>1.8270158121727161E-2</v>
      </c>
      <c r="D12" s="28"/>
      <c r="E12" s="28"/>
    </row>
    <row r="13" spans="1:5" x14ac:dyDescent="0.25">
      <c r="A13" s="25" t="s">
        <v>20</v>
      </c>
      <c r="B13" s="26">
        <v>7.3279171892680461E-2</v>
      </c>
      <c r="C13" s="27">
        <v>8.6420355895808154E-2</v>
      </c>
      <c r="D13" s="28"/>
      <c r="E13" s="28"/>
    </row>
    <row r="14" spans="1:5" s="24" customFormat="1" x14ac:dyDescent="0.25"/>
    <row r="15" spans="1:5" s="24" customFormat="1" hidden="1" x14ac:dyDescent="0.25"/>
    <row r="16" spans="1:5" s="24" customFormat="1" hidden="1" x14ac:dyDescent="0.25"/>
    <row r="17" s="24" customFormat="1" hidden="1" x14ac:dyDescent="0.25"/>
    <row r="18" s="24" customFormat="1" hidden="1" x14ac:dyDescent="0.25"/>
    <row r="19" s="24" customFormat="1" hidden="1" x14ac:dyDescent="0.25"/>
    <row r="20" s="24" customFormat="1" hidden="1" x14ac:dyDescent="0.25"/>
    <row r="21" s="24" customFormat="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18" customWidth="1"/>
    <col min="2" max="6" width="11.42578125" customWidth="1"/>
    <col min="7" max="16384" width="11.42578125" hidden="1"/>
  </cols>
  <sheetData>
    <row r="1" spans="1:6" x14ac:dyDescent="0.25">
      <c r="A1" s="2" t="s">
        <v>52</v>
      </c>
      <c r="B1" s="1"/>
      <c r="C1" s="1"/>
      <c r="D1" s="1"/>
      <c r="E1" s="1"/>
      <c r="F1" s="1"/>
    </row>
    <row r="2" spans="1:6" x14ac:dyDescent="0.25">
      <c r="A2" s="5" t="s">
        <v>0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" t="s">
        <v>21</v>
      </c>
      <c r="B4" s="20" t="s">
        <v>2</v>
      </c>
      <c r="C4" s="1"/>
      <c r="D4" s="1"/>
      <c r="E4" s="1"/>
      <c r="F4" s="1"/>
    </row>
    <row r="5" spans="1:6" x14ac:dyDescent="0.25">
      <c r="A5" s="3" t="s">
        <v>22</v>
      </c>
      <c r="B5" s="7">
        <v>44276.790079999999</v>
      </c>
      <c r="C5" s="1"/>
      <c r="D5" s="1"/>
      <c r="E5" s="1"/>
      <c r="F5" s="1"/>
    </row>
    <row r="6" spans="1:6" x14ac:dyDescent="0.25">
      <c r="A6" s="3" t="s">
        <v>23</v>
      </c>
      <c r="B6" s="10">
        <v>93907.844670000006</v>
      </c>
      <c r="C6" s="1"/>
      <c r="D6" s="1"/>
      <c r="E6" s="1"/>
      <c r="F6" s="1"/>
    </row>
    <row r="7" spans="1:6" x14ac:dyDescent="0.25">
      <c r="A7" s="3" t="s">
        <v>24</v>
      </c>
      <c r="B7" s="7">
        <v>205271.3934</v>
      </c>
      <c r="C7" s="1"/>
      <c r="D7" s="1"/>
      <c r="E7" s="1"/>
      <c r="F7" s="1"/>
    </row>
    <row r="8" spans="1:6" x14ac:dyDescent="0.25">
      <c r="A8" s="3" t="s">
        <v>25</v>
      </c>
      <c r="B8" s="10">
        <v>122204.4667</v>
      </c>
      <c r="C8" s="1"/>
      <c r="D8" s="1"/>
      <c r="E8" s="1"/>
      <c r="F8" s="1"/>
    </row>
    <row r="9" spans="1:6" x14ac:dyDescent="0.25">
      <c r="A9" s="3" t="s">
        <v>26</v>
      </c>
      <c r="B9" s="7">
        <v>81955.822029999996</v>
      </c>
      <c r="C9" s="1"/>
      <c r="D9" s="1"/>
      <c r="E9" s="1"/>
      <c r="F9" s="1"/>
    </row>
    <row r="10" spans="1:6" x14ac:dyDescent="0.25">
      <c r="A10" s="3" t="s">
        <v>27</v>
      </c>
      <c r="B10" s="10">
        <v>39801.934999999998</v>
      </c>
      <c r="C10" s="1"/>
      <c r="D10" s="1"/>
      <c r="E10" s="1"/>
      <c r="F10" s="1"/>
    </row>
    <row r="11" spans="1:6" x14ac:dyDescent="0.25">
      <c r="A11" s="3" t="s">
        <v>28</v>
      </c>
      <c r="B11" s="7">
        <v>28236.49742</v>
      </c>
      <c r="C11" s="1"/>
      <c r="D11" s="1"/>
      <c r="E11" s="1"/>
      <c r="F11" s="1"/>
    </row>
    <row r="12" spans="1:6" x14ac:dyDescent="0.25">
      <c r="A12" s="3" t="s">
        <v>11</v>
      </c>
      <c r="B12" s="14">
        <v>615654.74930000014</v>
      </c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45" zoomScaleNormal="145" workbookViewId="0">
      <selection activeCell="A8" sqref="A8"/>
    </sheetView>
  </sheetViews>
  <sheetFormatPr baseColWidth="10" defaultColWidth="0" defaultRowHeight="15" zeroHeight="1" x14ac:dyDescent="0.25"/>
  <cols>
    <col min="1" max="1" width="22.7109375" style="1" customWidth="1"/>
    <col min="2" max="5" width="11.42578125" style="1" customWidth="1"/>
    <col min="6" max="16384" width="11.42578125" style="1" hidden="1"/>
  </cols>
  <sheetData>
    <row r="1" spans="1:2" x14ac:dyDescent="0.25">
      <c r="A1" s="2" t="s">
        <v>53</v>
      </c>
    </row>
    <row r="2" spans="1:2" x14ac:dyDescent="0.25">
      <c r="A2" s="5" t="s">
        <v>0</v>
      </c>
    </row>
    <row r="3" spans="1:2" x14ac:dyDescent="0.25"/>
    <row r="4" spans="1:2" x14ac:dyDescent="0.25">
      <c r="A4" s="3" t="s">
        <v>29</v>
      </c>
      <c r="B4" s="20" t="s">
        <v>2</v>
      </c>
    </row>
    <row r="5" spans="1:2" x14ac:dyDescent="0.25">
      <c r="A5" s="3" t="s">
        <v>30</v>
      </c>
      <c r="B5" s="7">
        <v>502831.90340000001</v>
      </c>
    </row>
    <row r="6" spans="1:2" x14ac:dyDescent="0.25">
      <c r="A6" s="3" t="s">
        <v>31</v>
      </c>
      <c r="B6" s="10">
        <v>132599.17569999999</v>
      </c>
    </row>
    <row r="7" spans="1:2" x14ac:dyDescent="0.25">
      <c r="A7" s="3" t="s">
        <v>11</v>
      </c>
      <c r="B7" s="14">
        <v>635431.06999999995</v>
      </c>
    </row>
    <row r="8" spans="1:2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4.85546875" style="1" customWidth="1"/>
    <col min="2" max="2" width="11.42578125" style="1" customWidth="1"/>
    <col min="3" max="3" width="12" style="1" bestFit="1" customWidth="1"/>
    <col min="4" max="4" width="17.85546875" style="1" bestFit="1" customWidth="1"/>
    <col min="5" max="5" width="12.7109375" style="1" bestFit="1" customWidth="1"/>
    <col min="6" max="6" width="14" style="1" bestFit="1" customWidth="1"/>
    <col min="7" max="7" width="15.140625" style="1" bestFit="1" customWidth="1"/>
    <col min="8" max="8" width="11.42578125" style="1" customWidth="1"/>
    <col min="9" max="9" width="0" style="1" hidden="1" customWidth="1"/>
    <col min="10" max="16384" width="11.42578125" style="1" hidden="1"/>
  </cols>
  <sheetData>
    <row r="1" spans="1:7" x14ac:dyDescent="0.25">
      <c r="A1" s="2" t="s">
        <v>57</v>
      </c>
    </row>
    <row r="2" spans="1:7" x14ac:dyDescent="0.25">
      <c r="A2" s="5" t="s">
        <v>59</v>
      </c>
    </row>
    <row r="3" spans="1:7" x14ac:dyDescent="0.25"/>
    <row r="4" spans="1:7" x14ac:dyDescent="0.25">
      <c r="A4" s="3" t="s">
        <v>21</v>
      </c>
      <c r="B4" s="16" t="s">
        <v>32</v>
      </c>
      <c r="C4" s="3" t="s">
        <v>33</v>
      </c>
      <c r="D4" s="16" t="s">
        <v>34</v>
      </c>
      <c r="E4" s="3" t="s">
        <v>35</v>
      </c>
      <c r="F4" s="16" t="s">
        <v>36</v>
      </c>
      <c r="G4" s="3" t="s">
        <v>37</v>
      </c>
    </row>
    <row r="5" spans="1:7" x14ac:dyDescent="0.25">
      <c r="A5" s="3" t="s">
        <v>38</v>
      </c>
      <c r="B5" s="7">
        <v>4</v>
      </c>
      <c r="C5" s="7">
        <v>50</v>
      </c>
      <c r="D5" s="7">
        <v>1</v>
      </c>
      <c r="E5" s="21">
        <f t="shared" ref="E5:E14" si="0">B5/$G$15</f>
        <v>2.7137042062415195E-3</v>
      </c>
      <c r="F5" s="21">
        <f t="shared" ref="F5:F14" si="1">C5/$G$15</f>
        <v>3.3921302578018994E-2</v>
      </c>
      <c r="G5" s="7">
        <f t="shared" ref="G5:G15" si="2">+B5+C5+D5</f>
        <v>55</v>
      </c>
    </row>
    <row r="6" spans="1:7" x14ac:dyDescent="0.25">
      <c r="A6" s="3" t="s">
        <v>39</v>
      </c>
      <c r="B6" s="10">
        <v>8</v>
      </c>
      <c r="C6" s="10">
        <v>80</v>
      </c>
      <c r="D6" s="10">
        <v>0</v>
      </c>
      <c r="E6" s="23">
        <f t="shared" si="0"/>
        <v>5.4274084124830389E-3</v>
      </c>
      <c r="F6" s="23">
        <f t="shared" si="1"/>
        <v>5.4274084124830396E-2</v>
      </c>
      <c r="G6" s="10">
        <f t="shared" si="2"/>
        <v>88</v>
      </c>
    </row>
    <row r="7" spans="1:7" x14ac:dyDescent="0.25">
      <c r="A7" s="3" t="s">
        <v>40</v>
      </c>
      <c r="B7" s="7">
        <v>90</v>
      </c>
      <c r="C7" s="7">
        <v>325</v>
      </c>
      <c r="D7" s="7">
        <v>2</v>
      </c>
      <c r="E7" s="21">
        <f t="shared" si="0"/>
        <v>6.1058344640434192E-2</v>
      </c>
      <c r="F7" s="21">
        <f t="shared" si="1"/>
        <v>0.22048846675712347</v>
      </c>
      <c r="G7" s="7">
        <f t="shared" si="2"/>
        <v>417</v>
      </c>
    </row>
    <row r="8" spans="1:7" x14ac:dyDescent="0.25">
      <c r="A8" s="3" t="s">
        <v>41</v>
      </c>
      <c r="B8" s="10">
        <v>101</v>
      </c>
      <c r="C8" s="10">
        <v>284</v>
      </c>
      <c r="D8" s="10">
        <v>0</v>
      </c>
      <c r="E8" s="23">
        <f t="shared" si="0"/>
        <v>6.8521031207598365E-2</v>
      </c>
      <c r="F8" s="23">
        <f t="shared" si="1"/>
        <v>0.19267299864314791</v>
      </c>
      <c r="G8" s="10">
        <f t="shared" si="2"/>
        <v>385</v>
      </c>
    </row>
    <row r="9" spans="1:7" x14ac:dyDescent="0.25">
      <c r="A9" s="3" t="s">
        <v>42</v>
      </c>
      <c r="B9" s="7">
        <v>40</v>
      </c>
      <c r="C9" s="7">
        <v>158</v>
      </c>
      <c r="D9" s="7">
        <v>3</v>
      </c>
      <c r="E9" s="21">
        <f t="shared" si="0"/>
        <v>2.7137042062415198E-2</v>
      </c>
      <c r="F9" s="21">
        <f t="shared" si="1"/>
        <v>0.10719131614654002</v>
      </c>
      <c r="G9" s="7">
        <f t="shared" si="2"/>
        <v>201</v>
      </c>
    </row>
    <row r="10" spans="1:7" x14ac:dyDescent="0.25">
      <c r="A10" s="3" t="s">
        <v>43</v>
      </c>
      <c r="B10" s="10">
        <v>24</v>
      </c>
      <c r="C10" s="10">
        <v>135</v>
      </c>
      <c r="D10" s="10">
        <v>2</v>
      </c>
      <c r="E10" s="23">
        <f t="shared" si="0"/>
        <v>1.6282225237449117E-2</v>
      </c>
      <c r="F10" s="23">
        <f t="shared" si="1"/>
        <v>9.1587516960651288E-2</v>
      </c>
      <c r="G10" s="10">
        <f t="shared" si="2"/>
        <v>161</v>
      </c>
    </row>
    <row r="11" spans="1:7" x14ac:dyDescent="0.25">
      <c r="A11" s="3" t="s">
        <v>44</v>
      </c>
      <c r="B11" s="7">
        <v>7</v>
      </c>
      <c r="C11" s="7">
        <v>91</v>
      </c>
      <c r="D11" s="7">
        <v>0</v>
      </c>
      <c r="E11" s="21">
        <f t="shared" si="0"/>
        <v>4.7489823609226595E-3</v>
      </c>
      <c r="F11" s="21">
        <f t="shared" si="1"/>
        <v>6.1736770691994569E-2</v>
      </c>
      <c r="G11" s="7">
        <f t="shared" si="2"/>
        <v>98</v>
      </c>
    </row>
    <row r="12" spans="1:7" x14ac:dyDescent="0.25">
      <c r="A12" s="3" t="s">
        <v>45</v>
      </c>
      <c r="B12" s="10">
        <v>1</v>
      </c>
      <c r="C12" s="10">
        <v>61</v>
      </c>
      <c r="D12" s="10">
        <v>0</v>
      </c>
      <c r="E12" s="23">
        <f t="shared" si="0"/>
        <v>6.7842605156037987E-4</v>
      </c>
      <c r="F12" s="23">
        <f t="shared" si="1"/>
        <v>4.1383989145183174E-2</v>
      </c>
      <c r="G12" s="10">
        <f t="shared" si="2"/>
        <v>62</v>
      </c>
    </row>
    <row r="13" spans="1:7" x14ac:dyDescent="0.25">
      <c r="A13" s="3" t="s">
        <v>46</v>
      </c>
      <c r="B13" s="7">
        <v>0</v>
      </c>
      <c r="C13" s="7">
        <v>2</v>
      </c>
      <c r="D13" s="7">
        <v>0</v>
      </c>
      <c r="E13" s="21">
        <f t="shared" si="0"/>
        <v>0</v>
      </c>
      <c r="F13" s="21">
        <f t="shared" si="1"/>
        <v>1.3568521031207597E-3</v>
      </c>
      <c r="G13" s="7">
        <f t="shared" si="2"/>
        <v>2</v>
      </c>
    </row>
    <row r="14" spans="1:7" x14ac:dyDescent="0.25">
      <c r="A14" s="3" t="s">
        <v>47</v>
      </c>
      <c r="B14" s="10">
        <v>0</v>
      </c>
      <c r="C14" s="10">
        <v>0</v>
      </c>
      <c r="D14" s="10">
        <v>5</v>
      </c>
      <c r="E14" s="23">
        <f t="shared" si="0"/>
        <v>0</v>
      </c>
      <c r="F14" s="23">
        <f t="shared" si="1"/>
        <v>0</v>
      </c>
      <c r="G14" s="10">
        <f t="shared" si="2"/>
        <v>5</v>
      </c>
    </row>
    <row r="15" spans="1:7" x14ac:dyDescent="0.25">
      <c r="A15" s="3" t="s">
        <v>48</v>
      </c>
      <c r="B15" s="14">
        <f>SUM(B5:B14)</f>
        <v>275</v>
      </c>
      <c r="C15" s="14">
        <f t="shared" ref="C15:D15" si="3">SUM(C5:C14)</f>
        <v>1186</v>
      </c>
      <c r="D15" s="14">
        <f t="shared" si="3"/>
        <v>13</v>
      </c>
      <c r="E15" s="22">
        <f t="shared" ref="E15" si="4">SUM(E5:E14)</f>
        <v>0.18656716417910446</v>
      </c>
      <c r="F15" s="22">
        <f t="shared" ref="F15" si="5">SUM(F5:F14)</f>
        <v>0.80461329715061047</v>
      </c>
      <c r="G15" s="14">
        <f t="shared" si="2"/>
        <v>1474</v>
      </c>
    </row>
    <row r="16" spans="1:7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8.140625" style="1" customWidth="1"/>
    <col min="2" max="2" width="11.42578125" style="1" customWidth="1"/>
    <col min="3" max="3" width="12" style="1" bestFit="1" customWidth="1"/>
    <col min="4" max="4" width="17.85546875" style="1" bestFit="1" customWidth="1"/>
    <col min="5" max="5" width="12.7109375" style="1" bestFit="1" customWidth="1"/>
    <col min="6" max="6" width="14" style="1" bestFit="1" customWidth="1"/>
    <col min="7" max="7" width="19.85546875" style="1" bestFit="1" customWidth="1"/>
    <col min="8" max="8" width="15.140625" style="1" bestFit="1" customWidth="1"/>
    <col min="9" max="9" width="15.140625" style="1" hidden="1" customWidth="1"/>
    <col min="10" max="10" width="11.42578125" style="1" hidden="1" customWidth="1"/>
    <col min="11" max="16383" width="11.42578125" style="1" hidden="1"/>
    <col min="16384" max="16384" width="7.7109375" style="1" hidden="1"/>
  </cols>
  <sheetData>
    <row r="1" spans="1:7" x14ac:dyDescent="0.25">
      <c r="A1" s="2" t="s">
        <v>58</v>
      </c>
    </row>
    <row r="2" spans="1:7" x14ac:dyDescent="0.25">
      <c r="A2" s="5" t="s">
        <v>59</v>
      </c>
    </row>
    <row r="3" spans="1:7" x14ac:dyDescent="0.25"/>
    <row r="4" spans="1:7" x14ac:dyDescent="0.25">
      <c r="A4" s="3" t="s">
        <v>21</v>
      </c>
      <c r="B4" s="16" t="s">
        <v>32</v>
      </c>
      <c r="C4" s="3" t="s">
        <v>33</v>
      </c>
      <c r="D4" s="16" t="s">
        <v>34</v>
      </c>
      <c r="E4" s="3" t="s">
        <v>35</v>
      </c>
      <c r="F4" s="16" t="s">
        <v>36</v>
      </c>
      <c r="G4" s="3" t="s">
        <v>37</v>
      </c>
    </row>
    <row r="5" spans="1:7" x14ac:dyDescent="0.25">
      <c r="A5" s="3" t="s">
        <v>38</v>
      </c>
      <c r="B5" s="7">
        <v>0</v>
      </c>
      <c r="C5" s="7">
        <v>2</v>
      </c>
      <c r="D5" s="7">
        <v>0</v>
      </c>
      <c r="E5" s="21">
        <f t="shared" ref="E5:E14" si="0">B5/$G$15</f>
        <v>0</v>
      </c>
      <c r="F5" s="21">
        <f t="shared" ref="F5:F14" si="1">C5/$G$15</f>
        <v>3.3898305084745763E-2</v>
      </c>
      <c r="G5" s="7">
        <f t="shared" ref="G5:G15" si="2">+B5+C5+D5</f>
        <v>2</v>
      </c>
    </row>
    <row r="6" spans="1:7" x14ac:dyDescent="0.25">
      <c r="A6" s="3" t="s">
        <v>39</v>
      </c>
      <c r="B6" s="10">
        <v>0</v>
      </c>
      <c r="C6" s="10">
        <v>1</v>
      </c>
      <c r="D6" s="10">
        <v>0</v>
      </c>
      <c r="E6" s="23">
        <f t="shared" si="0"/>
        <v>0</v>
      </c>
      <c r="F6" s="23">
        <f t="shared" si="1"/>
        <v>1.6949152542372881E-2</v>
      </c>
      <c r="G6" s="10">
        <f t="shared" si="2"/>
        <v>1</v>
      </c>
    </row>
    <row r="7" spans="1:7" x14ac:dyDescent="0.25">
      <c r="A7" s="3" t="s">
        <v>40</v>
      </c>
      <c r="B7" s="7">
        <v>4</v>
      </c>
      <c r="C7" s="7">
        <v>10</v>
      </c>
      <c r="D7" s="7">
        <v>0</v>
      </c>
      <c r="E7" s="21">
        <f t="shared" si="0"/>
        <v>6.7796610169491525E-2</v>
      </c>
      <c r="F7" s="21">
        <f t="shared" si="1"/>
        <v>0.16949152542372881</v>
      </c>
      <c r="G7" s="7">
        <f t="shared" si="2"/>
        <v>14</v>
      </c>
    </row>
    <row r="8" spans="1:7" x14ac:dyDescent="0.25">
      <c r="A8" s="3" t="s">
        <v>41</v>
      </c>
      <c r="B8" s="10">
        <v>2</v>
      </c>
      <c r="C8" s="10">
        <v>11</v>
      </c>
      <c r="D8" s="10">
        <v>0</v>
      </c>
      <c r="E8" s="23">
        <f t="shared" si="0"/>
        <v>3.3898305084745763E-2</v>
      </c>
      <c r="F8" s="23">
        <f t="shared" si="1"/>
        <v>0.1864406779661017</v>
      </c>
      <c r="G8" s="10">
        <f t="shared" si="2"/>
        <v>13</v>
      </c>
    </row>
    <row r="9" spans="1:7" x14ac:dyDescent="0.25">
      <c r="A9" s="3" t="s">
        <v>42</v>
      </c>
      <c r="B9" s="7">
        <v>1</v>
      </c>
      <c r="C9" s="7">
        <v>5</v>
      </c>
      <c r="D9" s="7">
        <v>0</v>
      </c>
      <c r="E9" s="21">
        <f t="shared" si="0"/>
        <v>1.6949152542372881E-2</v>
      </c>
      <c r="F9" s="21">
        <f t="shared" si="1"/>
        <v>8.4745762711864403E-2</v>
      </c>
      <c r="G9" s="7">
        <f t="shared" si="2"/>
        <v>6</v>
      </c>
    </row>
    <row r="10" spans="1:7" x14ac:dyDescent="0.25">
      <c r="A10" s="3" t="s">
        <v>43</v>
      </c>
      <c r="B10" s="10">
        <v>2</v>
      </c>
      <c r="C10" s="10">
        <v>10</v>
      </c>
      <c r="D10" s="10">
        <v>0</v>
      </c>
      <c r="E10" s="23">
        <f t="shared" si="0"/>
        <v>3.3898305084745763E-2</v>
      </c>
      <c r="F10" s="23">
        <f t="shared" si="1"/>
        <v>0.16949152542372881</v>
      </c>
      <c r="G10" s="10">
        <f t="shared" si="2"/>
        <v>12</v>
      </c>
    </row>
    <row r="11" spans="1:7" x14ac:dyDescent="0.25">
      <c r="A11" s="3" t="s">
        <v>44</v>
      </c>
      <c r="B11" s="7">
        <v>0</v>
      </c>
      <c r="C11" s="7">
        <v>5</v>
      </c>
      <c r="D11" s="7">
        <v>0</v>
      </c>
      <c r="E11" s="21">
        <f t="shared" si="0"/>
        <v>0</v>
      </c>
      <c r="F11" s="21">
        <f t="shared" si="1"/>
        <v>8.4745762711864403E-2</v>
      </c>
      <c r="G11" s="7">
        <f t="shared" si="2"/>
        <v>5</v>
      </c>
    </row>
    <row r="12" spans="1:7" x14ac:dyDescent="0.25">
      <c r="A12" s="3" t="s">
        <v>45</v>
      </c>
      <c r="B12" s="10">
        <v>0</v>
      </c>
      <c r="C12" s="10">
        <v>1</v>
      </c>
      <c r="D12" s="10">
        <v>0</v>
      </c>
      <c r="E12" s="23">
        <f t="shared" si="0"/>
        <v>0</v>
      </c>
      <c r="F12" s="23">
        <f t="shared" si="1"/>
        <v>1.6949152542372881E-2</v>
      </c>
      <c r="G12" s="10">
        <f t="shared" si="2"/>
        <v>1</v>
      </c>
    </row>
    <row r="13" spans="1:7" x14ac:dyDescent="0.25">
      <c r="A13" s="3" t="s">
        <v>46</v>
      </c>
      <c r="B13" s="7">
        <v>0</v>
      </c>
      <c r="C13" s="7">
        <v>0</v>
      </c>
      <c r="D13" s="7">
        <v>0</v>
      </c>
      <c r="E13" s="21">
        <f t="shared" si="0"/>
        <v>0</v>
      </c>
      <c r="F13" s="21">
        <f t="shared" si="1"/>
        <v>0</v>
      </c>
      <c r="G13" s="7">
        <f t="shared" si="2"/>
        <v>0</v>
      </c>
    </row>
    <row r="14" spans="1:7" x14ac:dyDescent="0.25">
      <c r="A14" s="3" t="s">
        <v>47</v>
      </c>
      <c r="B14" s="10">
        <v>0</v>
      </c>
      <c r="C14" s="10">
        <v>3</v>
      </c>
      <c r="D14" s="10">
        <v>2</v>
      </c>
      <c r="E14" s="23">
        <f t="shared" si="0"/>
        <v>0</v>
      </c>
      <c r="F14" s="23">
        <f t="shared" si="1"/>
        <v>5.0847457627118647E-2</v>
      </c>
      <c r="G14" s="10">
        <f t="shared" si="2"/>
        <v>5</v>
      </c>
    </row>
    <row r="15" spans="1:7" x14ac:dyDescent="0.25">
      <c r="A15" s="3" t="s">
        <v>48</v>
      </c>
      <c r="B15" s="14">
        <f>SUM(B5:B14)</f>
        <v>9</v>
      </c>
      <c r="C15" s="14">
        <f t="shared" ref="C15:F15" si="3">SUM(C5:C14)</f>
        <v>48</v>
      </c>
      <c r="D15" s="14">
        <f t="shared" si="3"/>
        <v>2</v>
      </c>
      <c r="E15" s="22">
        <f t="shared" si="3"/>
        <v>0.15254237288135594</v>
      </c>
      <c r="F15" s="22">
        <f t="shared" si="3"/>
        <v>0.81355932203389825</v>
      </c>
      <c r="G15" s="14">
        <f t="shared" si="2"/>
        <v>59</v>
      </c>
    </row>
    <row r="16" spans="1:7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Capítulo 9</vt:lpstr>
      <vt:lpstr>Gráfico 9.1</vt:lpstr>
      <vt:lpstr>Gráfico 9.2</vt:lpstr>
      <vt:lpstr>Gráfico 9.3</vt:lpstr>
      <vt:lpstr>Gráfico 9.4</vt:lpstr>
      <vt:lpstr>Gráfico 9.5</vt:lpstr>
      <vt:lpstr>Tabla 9.1</vt:lpstr>
      <vt:lpstr>Tabla 9.2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2018-02-09T13:50:01Z</dcterms:created>
  <dcterms:modified xsi:type="dcterms:W3CDTF">2018-07-27T20:27:07Z</dcterms:modified>
</cp:coreProperties>
</file>